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mc:AlternateContent xmlns:mc="http://schemas.openxmlformats.org/markup-compatibility/2006">
    <mc:Choice Requires="x15">
      <x15ac:absPath xmlns:x15ac="http://schemas.microsoft.com/office/spreadsheetml/2010/11/ac" url="\\RCDSERVER\Share\REACH, ROHS, Conflict Minerals and Lead Free Data\"/>
    </mc:Choice>
  </mc:AlternateContent>
  <xr:revisionPtr revIDLastSave="0" documentId="13_ncr:1_{2EDE80EA-7A40-436C-BF33-8DFB306D334D}"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08" yWindow="-108" windowWidth="23256" windowHeight="1401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c r="H13" i="6" s="1"/>
  <c r="D13" i="6" s="1"/>
  <c r="B12" i="6"/>
  <c r="G12" i="6" s="1"/>
  <c r="H12" i="6" s="1"/>
  <c r="D12" i="6" s="1"/>
  <c r="B11" i="6"/>
  <c r="G11" i="6"/>
  <c r="H11" i="6" s="1"/>
  <c r="D11" i="6" s="1"/>
  <c r="B10" i="6"/>
  <c r="G10" i="6" s="1"/>
  <c r="H10" i="6" s="1"/>
  <c r="D10" i="6" s="1"/>
  <c r="B9" i="6"/>
  <c r="G9" i="6" s="1"/>
  <c r="H9" i="6" s="1"/>
  <c r="D9" i="6" s="1"/>
  <c r="B8" i="6"/>
  <c r="G8" i="6" s="1"/>
  <c r="H8" i="6" s="1"/>
  <c r="D8" i="6" s="1"/>
  <c r="B7" i="6"/>
  <c r="G7" i="6"/>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9" i="6" l="1"/>
  <c r="C10" i="6"/>
  <c r="C7" i="6"/>
  <c r="C8" i="6"/>
  <c r="C11"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<sst xmlns="http://schemas.openxmlformats.org/spreadsheetml/2006/main" count="17113" uniqueCount="14067">
  <si>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</si>
  <si>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</si>
  <si>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</si>
  <si>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</si>
  <si>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</si>
  <si>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</si>
  <si>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</si>
  <si>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</si>
  <si>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</si>
  <si>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</si>
  <si>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</si>
  <si>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</si>
  <si>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</si>
  <si>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</si>
  <si>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</si>
  <si>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</si>
  <si>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</si>
  <si>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</si>
  <si>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</si>
  <si>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</si>
  <si>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</si>
  <si>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</si>
  <si>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</si>
  <si>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</si>
  <si>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</si>
  <si>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</si>
  <si>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</si>
  <si>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</si>
  <si>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</si>
  <si>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</si>
  <si>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</si>
  <si>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</si>
  <si>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</si>
  <si>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</si>
  <si>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</si>
  <si>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</si>
  <si>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</si>
  <si>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</si>
  <si>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</si>
  <si>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</si>
  <si>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</si>
  <si>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</si>
  <si>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</si>
  <si>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</si>
  <si>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</si>
  <si>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</si>
  <si>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</si>
  <si>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</si>
  <si>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</si>
  <si>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</si>
  <si>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</si>
  <si>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</si>
  <si>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</si>
  <si>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</si>
  <si>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</si>
  <si>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</si>
  <si>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</si>
  <si>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</si>
  <si>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</si>
  <si>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</si>
  <si>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</si>
  <si>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</si>
  <si>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</si>
  <si>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</si>
  <si>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</si>
  <si>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</si>
  <si>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</si>
  <si>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</si>
  <si>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</si>
  <si>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</si>
  <si>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</si>
  <si>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</si>
  <si>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</si>
  <si>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</si>
  <si>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</si>
  <si>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</si>
  <si>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</si>
  <si>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</si>
  <si>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</si>
  <si>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</si>
  <si>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</si>
  <si>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</si>
  <si>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</si>
  <si>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</si>
  <si>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</si>
  <si>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</si>
  <si>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</si>
  <si>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</si>
  <si>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</si>
  <si>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</si>
  <si>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</si>
  <si>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</si>
  <si>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</si>
  <si>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</si>
  <si>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</si>
  <si>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</si>
  <si>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</si>
  <si>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</si>
  <si>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</si>
  <si>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</si>
  <si>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</si>
  <si>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</si>
  <si>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</si>
  <si>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</si>
  <si>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</si>
  <si>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</si>
  <si>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</si>
  <si>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</si>
  <si>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</si>
  <si>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</si>
  <si>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</si>
  <si>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</si>
  <si>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</si>
  <si>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</si>
  <si>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</si>
  <si>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</si>
  <si>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</si>
  <si>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</si>
  <si>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</si>
  <si>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</si>
  <si>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</si>
  <si>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</si>
  <si>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</si>
  <si>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</si>
  <si>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</si>
  <si>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</si>
  <si>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</si>
  <si>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</si>
  <si>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</si>
  <si>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</si>
  <si>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</si>
  <si>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</si>
  <si>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</si>
  <si>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</si>
  <si>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</si>
  <si>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</si>
  <si>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</si>
  <si>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</si>
  <si>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</si>
  <si>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</si>
  <si>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</si>
  <si>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</si>
  <si>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</si>
  <si>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</si>
  <si>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</si>
  <si>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</si>
  <si>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</si>
  <si>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</si>
  <si>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</si>
  <si>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</si>
  <si>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</si>
  <si>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</si>
  <si>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</si>
  <si>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</si>
  <si>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</si>
  <si>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</si>
  <si>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</si>
  <si>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</si>
  <si>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</si>
  <si>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</si>
  <si>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</si>
  <si>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</si>
  <si>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</si>
  <si>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</si>
  <si>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</si>
  <si>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</si>
  <si>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</si>
  <si>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</si>
  <si>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</si>
  <si>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</si>
  <si>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</si>
  <si>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</si>
  <si>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</si>
  <si>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</si>
  <si>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</si>
  <si>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</si>
  <si>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</si>
  <si>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</si>
  <si>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</si>
  <si>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</si>
  <si>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</si>
  <si>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</si>
  <si>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</si>
  <si>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</si>
  <si>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</si>
  <si>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</si>
  <si>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</si>
  <si>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</si>
  <si>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</si>
  <si>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</si>
  <si>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</si>
  <si>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</si>
  <si>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</si>
  <si>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</si>
  <si>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</si>
  <si>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</si>
  <si>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</si>
  <si>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</si>
  <si>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</si>
  <si>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</si>
  <si>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</si>
  <si>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</si>
  <si>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</si>
  <si>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</si>
  <si>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</si>
  <si>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</si>
  <si>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</si>
  <si>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</si>
  <si>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</si>
  <si>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</si>
  <si>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</si>
  <si>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</si>
  <si>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</si>
  <si>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</si>
  <si>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</si>
  <si>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</si>
  <si>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</si>
  <si>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</si>
  <si>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</si>
  <si>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</si>
  <si>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</si>
  <si>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</si>
  <si>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</si>
  <si>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</si>
  <si>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</si>
  <si>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</si>
  <si>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</si>
  <si>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</si>
  <si>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</si>
  <si>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</si>
  <si>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</si>
  <si>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</si>
  <si>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</si>
  <si>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</si>
  <si>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</si>
  <si>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</si>
  <si>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</si>
  <si>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</si>
  <si>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</si>
  <si>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</si>
  <si>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</si>
  <si>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</si>
  <si>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</si>
  <si>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</si>
  <si>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</si>
  <si>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</si>
  <si>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</si>
  <si>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</si>
  <si>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</si>
  <si>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</si>
  <si>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</si>
  <si>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</si>
  <si>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</si>
  <si>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</si>
  <si>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</si>
  <si>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</si>
  <si>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</si>
  <si>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</si>
  <si>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</si>
  <si>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</si>
  <si>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</si>
  <si>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</si>
  <si>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</si>
  <si>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</si>
  <si>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</si>
  <si>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</si>
  <si>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</si>
  <si>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</si>
  <si>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</si>
  <si>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</si>
  <si>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</si>
  <si>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</si>
  <si>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</si>
  <si>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</si>
  <si>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</si>
  <si>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</si>
  <si>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</si>
  <si>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</si>
  <si>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</si>
  <si>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</si>
  <si>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</si>
  <si>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</si>
  <si>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</si>
  <si>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</si>
  <si>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</si>
  <si>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</si>
  <si>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</si>
  <si>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</si>
  <si>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</si>
  <si>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</si>
  <si>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</si>
  <si>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</si>
  <si>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</si>
  <si>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</si>
  <si>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</si>
  <si>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</si>
  <si>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</si>
  <si>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</si>
  <si>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</si>
  <si>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</si>
  <si>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</si>
  <si>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</si>
  <si>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</si>
  <si>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</si>
  <si>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</si>
  <si>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</si>
  <si>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</si>
  <si>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</si>
  <si>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</si>
  <si>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</si>
  <si>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</si>
  <si>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</si>
  <si>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</si>
  <si>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</si>
  <si>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</si>
  <si>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</si>
  <si>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</si>
  <si>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</si>
  <si>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</si>
  <si>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</si>
  <si>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</si>
  <si>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</si>
  <si>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</si>
  <si>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</si>
  <si>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</si>
  <si>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</si>
  <si>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</si>
  <si>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</si>
  <si>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</si>
  <si>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</si>
  <si>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</si>
  <si>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</si>
  <si>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</si>
  <si>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</si>
  <si>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</si>
  <si>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</si>
  <si>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</si>
  <si>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</si>
  <si>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</si>
  <si>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</si>
  <si>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</si>
  <si>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</si>
  <si>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</si>
  <si>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</si>
  <si>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</si>
  <si>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</si>
  <si>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</si>
  <si>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</si>
  <si>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</si>
  <si>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</si>
  <si>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</si>
  <si>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</si>
  <si>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</si>
  <si>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</si>
  <si>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</si>
  <si>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</si>
  <si>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</si>
  <si>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</si>
  <si>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</si>
  <si>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</si>
  <si>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</si>
  <si>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</si>
  <si>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</si>
  <si>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</si>
  <si>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</si>
  <si>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</si>
  <si>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</si>
  <si>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</si>
  <si>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</si>
  <si>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</si>
  <si>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</si>
  <si>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</si>
  <si>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</si>
  <si>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</si>
  <si>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</si>
  <si>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</si>
  <si>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</si>
  <si>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</si>
  <si>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</si>
  <si>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</si>
  <si>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</si>
  <si>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</si>
  <si>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</si>
  <si>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</si>
  <si>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</si>
  <si>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</si>
  <si>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</si>
  <si>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</si>
  <si>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</si>
  <si>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</si>
  <si>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</si>
  <si>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</si>
  <si>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</si>
  <si>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</si>
  <si>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</si>
  <si>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</si>
  <si>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</si>
  <si>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</si>
  <si>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</si>
  <si>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</si>
  <si>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</si>
  <si>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</si>
  <si>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</si>
  <si>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</si>
  <si>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</si>
  <si>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</si>
  <si>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</si>
  <si>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</si>
  <si>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</si>
  <si>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</si>
  <si>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</si>
  <si>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</si>
  <si>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</si>
  <si>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</si>
  <si>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</si>
  <si>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</si>
  <si>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</si>
  <si>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</si>
  <si>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</si>
  <si>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</si>
  <si>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</si>
  <si>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</si>
  <si>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</si>
  <si>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</si>
  <si>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</si>
  <si>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</si>
  <si>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</si>
  <si>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</si>
  <si>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</si>
  <si>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</si>
  <si>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</si>
  <si>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</si>
  <si>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</si>
  <si>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</si>
  <si>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</si>
  <si>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</si>
  <si>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</si>
  <si>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</si>
  <si>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</si>
  <si>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</si>
  <si>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</si>
  <si>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</si>
  <si>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</si>
  <si>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</si>
  <si>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</si>
  <si>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</si>
  <si>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</si>
  <si>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</si>
  <si>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</si>
  <si>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</si>
  <si>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</si>
  <si>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</si>
  <si>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</si>
  <si>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</si>
  <si>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</si>
  <si>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</si>
  <si>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</si>
  <si>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</si>
  <si>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</si>
  <si>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</si>
  <si>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</si>
  <si>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</si>
  <si>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</si>
  <si>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</si>
  <si>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</si>
  <si>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</si>
  <si>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</si>
  <si>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</si>
  <si>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</si>
  <si>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</si>
  <si>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</si>
  <si>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</si>
  <si>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</si>
  <si>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</si>
  <si>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</si>
  <si>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</si>
  <si>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</si>
  <si>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</si>
  <si>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</si>
  <si>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</si>
  <si>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</si>
  <si>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</si>
  <si>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</si>
  <si>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</si>
  <si>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</si>
  <si>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</si>
  <si>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</si>
  <si>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</si>
  <si>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</si>
  <si>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</si>
  <si>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</si>
  <si>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</si>
  <si>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</si>
  <si>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</si>
  <si>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</si>
  <si>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</si>
  <si>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</si>
  <si>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</si>
  <si>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</si>
  <si>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</si>
  <si>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</si>
  <si>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</si>
  <si>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</si>
  <si>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</si>
  <si>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</si>
  <si>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</si>
  <si>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</si>
  <si>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</si>
  <si>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</si>
  <si>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</si>
  <si>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</si>
  <si>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</si>
  <si>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</si>
  <si>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</si>
  <si>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</si>
  <si>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</si>
  <si>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</si>
  <si>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</si>
  <si>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</si>
  <si>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</si>
  <si>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</si>
  <si>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</si>
  <si>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</si>
  <si>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</si>
  <si>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</si>
  <si>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</si>
  <si>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</si>
  <si>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</si>
  <si>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</si>
  <si>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</si>
  <si>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</si>
  <si>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</si>
  <si>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</si>
  <si>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</si>
  <si>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</si>
  <si>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</si>
  <si>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</si>
  <si>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</si>
  <si>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</si>
  <si>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</si>
  <si>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</si>
  <si>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</si>
  <si>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</si>
  <si>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</si>
  <si>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</si>
  <si>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</si>
  <si>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</si>
  <si>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</si>
  <si>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</si>
  <si>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</si>
  <si>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</si>
  <si>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</si>
  <si>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</si>
  <si>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</si>
  <si>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</si>
  <si>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</si>
  <si>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</si>
  <si>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</si>
  <si>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</si>
  <si>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</si>
  <si>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</si>
  <si>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</si>
  <si>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</si>
  <si>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</si>
  <si>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</si>
  <si>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</si>
  <si>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</si>
  <si>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</si>
  <si>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</si>
  <si>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</si>
  <si>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</si>
  <si>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</si>
  <si>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</si>
  <si>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</si>
  <si>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</si>
  <si>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</si>
  <si>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</si>
  <si>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</si>
  <si>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</si>
  <si>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</si>
  <si>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</si>
  <si>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</si>
  <si>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</si>
  <si>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</si>
  <si>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</si>
  <si>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</si>
  <si>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</si>
  <si>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</si>
  <si>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</si>
  <si>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</si>
  <si>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</si>
  <si>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</si>
  <si>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</si>
  <si>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</si>
  <si>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</si>
  <si>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</si>
  <si>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</si>
  <si>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</si>
  <si>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</si>
  <si>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</si>
  <si>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</si>
  <si>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</si>
  <si>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</si>
  <si>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</si>
  <si>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</si>
  <si>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</si>
  <si>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</si>
  <si>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</si>
  <si>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</si>
  <si>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</si>
  <si>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</si>
  <si>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</si>
  <si>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</si>
  <si>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</si>
  <si>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</si>
  <si>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</si>
  <si>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</si>
  <si>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</si>
  <si>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</si>
  <si>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</si>
  <si>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</si>
  <si>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</si>
  <si>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</si>
  <si>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</si>
  <si>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</si>
  <si>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</si>
  <si>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</si>
  <si>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</si>
  <si>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</si>
  <si>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</si>
  <si>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</si>
  <si>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</si>
  <si>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</si>
  <si>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</si>
  <si>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</si>
  <si>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</si>
  <si>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</si>
  <si>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</si>
  <si>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</si>
  <si>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</si>
  <si>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</si>
  <si>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</si>
  <si>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</si>
  <si>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</si>
  <si>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</si>
  <si>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</si>
  <si>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</si>
  <si>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</si>
  <si>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</si>
  <si>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</si>
  <si>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</si>
  <si>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</si>
  <si>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</si>
  <si>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</si>
  <si>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</si>
  <si>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</si>
  <si>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</si>
  <si>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</si>
  <si>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</si>
  <si>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</si>
  <si>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</si>
  <si>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</si>
  <si>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</si>
  <si>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</si>
  <si>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</si>
  <si>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</si>
  <si>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</si>
  <si>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</si>
  <si>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</si>
  <si>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</si>
  <si>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</si>
  <si>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</si>
  <si>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</si>
  <si>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</si>
  <si>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</si>
  <si>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</si>
  <si>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</si>
  <si>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</si>
  <si>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</si>
  <si>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</si>
  <si>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</si>
  <si>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</si>
  <si>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</si>
  <si>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</si>
  <si>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</si>
  <si>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</si>
  <si>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</si>
  <si>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</si>
  <si>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</si>
  <si>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</si>
  <si>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</si>
  <si>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</si>
  <si>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</si>
  <si>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</si>
  <si>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</si>
  <si>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</si>
  <si>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</si>
  <si>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</si>
  <si>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</si>
  <si>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</si>
  <si>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</si>
  <si>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</si>
  <si>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</si>
  <si>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</si>
  <si>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</si>
  <si>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</si>
  <si>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</si>
  <si>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</si>
  <si>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</si>
  <si>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</si>
  <si>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</si>
  <si>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</si>
  <si>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</si>
  <si>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</si>
  <si>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</si>
  <si>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</si>
  <si>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</si>
  <si>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</si>
  <si>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</si>
  <si>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</si>
  <si>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</si>
  <si>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</si>
  <si>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</si>
  <si>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</si>
  <si>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</si>
  <si>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</si>
  <si>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</si>
  <si>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</si>
  <si>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</si>
  <si>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</si>
  <si>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</si>
  <si>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</si>
  <si>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</si>
  <si>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</si>
  <si>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</si>
  <si>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</si>
  <si>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</si>
  <si>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</si>
  <si>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</si>
  <si>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</si>
  <si>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</si>
  <si>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</si>
  <si>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</si>
  <si>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</si>
  <si>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</si>
  <si>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</si>
  <si>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</si>
  <si>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</si>
  <si>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</si>
  <si>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</si>
  <si>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</si>
  <si>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</si>
  <si>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</si>
  <si>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</si>
  <si>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</si>
  <si>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</si>
  <si>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</si>
  <si>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</si>
  <si>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</si>
  <si>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</si>
  <si>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</si>
  <si>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</si>
  <si>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</si>
  <si>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</si>
  <si>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</si>
  <si>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</si>
  <si>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</si>
  <si>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</si>
  <si>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</si>
  <si>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</si>
  <si>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</si>
  <si>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</si>
  <si>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</si>
  <si>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</si>
  <si>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</si>
  <si>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</si>
  <si>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</si>
  <si>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</si>
  <si>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</si>
  <si>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</si>
  <si>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</si>
  <si>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</si>
  <si>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</si>
  <si>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</si>
  <si>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</si>
  <si>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</si>
  <si>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</si>
  <si>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</si>
  <si>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</si>
  <si>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</si>
  <si>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</si>
  <si>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</si>
  <si>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</si>
  <si>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</si>
  <si>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</si>
  <si>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</si>
  <si>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</si>
  <si>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</si>
  <si>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</si>
  <si>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</si>
  <si>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</si>
  <si>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</si>
  <si>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</si>
  <si>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</si>
  <si>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</si>
  <si>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</si>
  <si>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</si>
  <si>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</si>
  <si>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</si>
  <si>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</si>
  <si>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</si>
  <si>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</si>
  <si>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</si>
  <si>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</si>
  <si>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</si>
  <si>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</si>
  <si>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</si>
  <si>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</si>
  <si>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</si>
  <si>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</si>
  <si>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</si>
  <si>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</si>
  <si>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</si>
  <si>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</si>
  <si>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</si>
  <si>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</si>
  <si>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</si>
  <si>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</si>
  <si>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</si>
  <si>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</si>
  <si>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</si>
  <si>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</si>
  <si>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</si>
  <si>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</si>
  <si>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</si>
  <si>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</si>
  <si>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</si>
  <si>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</si>
  <si>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</si>
  <si>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</si>
  <si>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</si>
  <si>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</si>
  <si>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</si>
  <si>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</si>
  <si>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</si>
  <si>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</si>
  <si>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</si>
  <si>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</si>
  <si>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</si>
  <si>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</si>
  <si>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</si>
  <si>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</si>
  <si>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</si>
  <si>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</si>
  <si>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</si>
  <si>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</si>
  <si>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</si>
  <si>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</si>
  <si>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</si>
  <si>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</si>
  <si>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</si>
  <si>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</si>
  <si>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</si>
  <si>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</si>
  <si>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</si>
  <si>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</si>
  <si>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</si>
  <si>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</si>
  <si>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</si>
  <si>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</si>
  <si>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</si>
  <si>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</si>
  <si>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</si>
  <si>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</si>
  <si>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</si>
  <si>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</si>
  <si>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</si>
  <si>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</si>
  <si>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</si>
  <si>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</si>
  <si>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</si>
  <si>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</si>
  <si>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</si>
  <si>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</si>
  <si>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</si>
  <si>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</si>
  <si>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</si>
  <si>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</si>
  <si>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</si>
  <si>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</si>
  <si>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</si>
  <si>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</si>
  <si>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</si>
  <si>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</si>
  <si>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</si>
  <si>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</si>
  <si>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</si>
  <si>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</si>
  <si>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</si>
  <si>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</si>
  <si>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</si>
  <si>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</si>
  <si>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</si>
  <si>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</si>
  <si>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</si>
  <si>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</si>
  <si>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</si>
  <si>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</si>
  <si>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</si>
  <si>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</si>
  <si>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</si>
  <si>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</si>
  <si>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</si>
  <si>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</si>
  <si>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</si>
  <si>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</si>
  <si>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</si>
  <si>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</si>
  <si>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</si>
  <si>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</si>
  <si>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</si>
  <si>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</si>
  <si>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</si>
  <si>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</si>
  <si>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</si>
  <si>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</si>
  <si>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</si>
  <si>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</si>
  <si>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</si>
  <si>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</si>
  <si>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</si>
  <si>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</si>
  <si>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</si>
  <si>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</si>
  <si>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</si>
  <si>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</si>
  <si>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</si>
  <si>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</si>
  <si>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</si>
  <si>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</si>
  <si>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</si>
  <si>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</si>
  <si>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</si>
  <si>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</si>
  <si>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</si>
  <si>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</si>
  <si>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</si>
  <si>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</si>
  <si>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</si>
  <si>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</si>
  <si>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</si>
  <si>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</si>
  <si>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</si>
  <si>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</si>
  <si>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</si>
  <si>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</si>
  <si>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</si>
  <si>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</si>
  <si>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</si>
  <si>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</si>
  <si>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</si>
  <si>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</si>
  <si>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</si>
  <si>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</si>
  <si>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</si>
  <si>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</si>
  <si>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</si>
  <si>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</si>
  <si>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</si>
  <si>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</si>
  <si>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</si>
  <si>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</si>
  <si>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</si>
  <si>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</si>
  <si>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</si>
  <si>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</si>
  <si>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</si>
  <si>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</si>
  <si>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</si>
  <si>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</si>
  <si>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</si>
  <si>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</si>
  <si>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</si>
  <si>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</si>
  <si>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</si>
  <si>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</si>
  <si>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</si>
  <si>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</si>
  <si>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</si>
  <si>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</si>
  <si>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</si>
  <si>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</si>
  <si>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</si>
  <si>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</si>
  <si>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</si>
  <si>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</si>
  <si>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</si>
  <si>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</si>
  <si>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</si>
  <si>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</si>
  <si>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</si>
  <si>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</si>
  <si>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</si>
  <si>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</si>
  <si>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</si>
  <si>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</si>
  <si>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</si>
  <si>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</si>
  <si>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</si>
  <si>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</si>
  <si>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</si>
  <si>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</si>
  <si>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</si>
  <si>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</si>
  <si>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</si>
  <si>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</si>
  <si>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</si>
  <si>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</si>
  <si>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</si>
  <si>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</si>
  <si>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</si>
  <si>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</si>
  <si>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</si>
  <si>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</si>
  <si>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</si>
  <si>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</si>
  <si>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</si>
  <si>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</si>
  <si>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</si>
  <si>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</si>
  <si>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</si>
  <si>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</si>
  <si>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</si>
  <si>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</si>
  <si>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</si>
  <si>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</si>
  <si>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</si>
  <si>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</si>
  <si>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</si>
  <si>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</si>
  <si>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</si>
  <si>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</si>
  <si>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</si>
  <si>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</si>
  <si>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</si>
  <si>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</si>
  <si>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</si>
  <si>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</si>
  <si>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</si>
  <si>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</si>
  <si>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</si>
  <si>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</si>
  <si>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</si>
  <si>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</si>
  <si>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</si>
  <si>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</si>
  <si>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</si>
  <si>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</si>
  <si>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</si>
  <si>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</si>
  <si>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</si>
  <si>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</si>
  <si>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</si>
  <si>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</si>
  <si>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</si>
  <si>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</si>
  <si>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</si>
  <si>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</si>
  <si>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</si>
  <si>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</si>
  <si>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</si>
  <si>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</si>
  <si>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</si>
  <si>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</si>
  <si>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</si>
  <si>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</si>
  <si>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</si>
  <si>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</si>
  <si>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</si>
  <si>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</si>
  <si>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</si>
  <si>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</si>
  <si>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</si>
  <si>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</si>
  <si>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</si>
  <si>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</si>
  <si>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</si>
  <si>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</si>
  <si>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</si>
  <si>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</si>
  <si>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</si>
  <si>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</si>
  <si>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</si>
  <si>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</si>
  <si>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</si>
  <si>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</si>
  <si>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</si>
  <si>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</si>
  <si>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</si>
  <si>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</si>
  <si>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</si>
  <si>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</si>
  <si>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</si>
  <si>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</si>
  <si>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</si>
  <si>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</si>
  <si>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</si>
  <si>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</si>
  <si>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</si>
  <si>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</si>
  <si>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</si>
  <si>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</si>
  <si>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</si>
  <si>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</si>
  <si>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</si>
  <si>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</si>
  <si>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</si>
  <si>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</si>
  <si>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</si>
  <si>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</si>
  <si>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</si>
  <si>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</si>
  <si>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</si>
  <si>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</si>
  <si>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</si>
  <si>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</si>
  <si>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</si>
  <si>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</si>
  <si>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</si>
  <si>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</si>
  <si>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</si>
  <si>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</si>
  <si>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</si>
  <si>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</si>
  <si>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</si>
  <si>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</si>
  <si>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</si>
  <si>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</si>
  <si>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</si>
  <si>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</si>
  <si>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</si>
  <si>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</si>
  <si>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</si>
  <si>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</si>
  <si>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</si>
  <si>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</si>
  <si>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</si>
  <si>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</si>
  <si>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</si>
  <si>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</si>
  <si>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</si>
  <si>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</si>
  <si>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</si>
  <si>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</si>
  <si>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</si>
  <si>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</si>
  <si>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</si>
  <si>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</si>
  <si>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</si>
  <si>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</si>
  <si>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</si>
  <si>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</si>
  <si>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</si>
  <si>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</si>
  <si>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</si>
  <si>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</si>
  <si>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</si>
  <si>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</si>
  <si>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</si>
  <si>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</si>
  <si>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</si>
  <si>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</si>
  <si>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</si>
  <si>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</si>
  <si>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</si>
  <si>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</si>
  <si>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</si>
  <si>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</si>
  <si>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</si>
  <si>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</si>
  <si>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</si>
  <si>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</si>
  <si>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</si>
  <si>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</si>
  <si>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</si>
  <si>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</si>
  <si>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</si>
  <si>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</si>
  <si>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</si>
  <si>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</si>
  <si>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</si>
  <si>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</si>
  <si>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</si>
  <si>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</si>
  <si>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</si>
  <si>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</si>
  <si>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</si>
  <si>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</si>
  <si>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</si>
  <si>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</si>
  <si>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</si>
  <si>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</si>
  <si>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</si>
  <si>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</si>
  <si>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</si>
  <si>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</si>
  <si>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</si>
  <si>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</si>
  <si>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</si>
  <si>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</si>
  <si>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</si>
  <si>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</si>
  <si>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</si>
  <si>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</si>
  <si>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</si>
  <si>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</si>
  <si>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</si>
  <si>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</si>
  <si>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</si>
  <si>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</si>
  <si>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</si>
  <si>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</si>
  <si>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</si>
  <si>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</si>
  <si>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</si>
  <si>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</si>
  <si>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</si>
  <si>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</si>
  <si>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</si>
  <si>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</si>
  <si>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</si>
  <si>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</si>
  <si>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</si>
  <si>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</si>
  <si>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</si>
  <si>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</si>
  <si>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</si>
  <si>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</si>
  <si>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</si>
  <si>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</si>
  <si>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</si>
  <si>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</si>
  <si>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</si>
  <si>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</si>
  <si>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</si>
  <si>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</si>
  <si>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</si>
  <si>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</si>
  <si>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</si>
  <si>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</si>
  <si>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</si>
  <si>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</si>
  <si>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</si>
  <si>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</si>
  <si>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</si>
  <si>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</si>
  <si>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</si>
  <si>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</si>
  <si>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</si>
  <si>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</si>
  <si>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</si>
  <si>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</si>
  <si>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</si>
  <si>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</si>
  <si>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</si>
  <si>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</si>
  <si>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</si>
  <si>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</si>
  <si>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</si>
  <si>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</si>
  <si>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</si>
  <si>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</si>
  <si>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</si>
  <si>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</si>
  <si>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</si>
  <si>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</si>
  <si>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</si>
  <si>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</si>
  <si>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</si>
  <si>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</si>
  <si>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</si>
  <si>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</si>
  <si>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</si>
  <si>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</si>
  <si>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</si>
  <si>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</si>
  <si>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</si>
  <si>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</si>
  <si>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</si>
  <si>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</si>
  <si>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</si>
  <si>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</si>
  <si>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</si>
  <si>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</si>
  <si>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</si>
  <si>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</si>
  <si>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</si>
  <si>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</si>
  <si>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</si>
  <si>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</si>
  <si>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</si>
  <si>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</si>
  <si>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</si>
  <si>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</si>
  <si>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</si>
  <si>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</si>
  <si>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</si>
  <si>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</si>
  <si>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</si>
  <si>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</si>
  <si>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</si>
  <si>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</si>
  <si>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</si>
  <si>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</si>
  <si>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</si>
  <si>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</si>
  <si>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</si>
  <si>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</si>
  <si>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</si>
  <si>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</si>
  <si>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</si>
  <si>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</si>
  <si>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</si>
  <si>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</si>
  <si>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</si>
  <si>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</si>
  <si>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</si>
  <si>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</si>
  <si>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</si>
  <si>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</si>
  <si>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</si>
  <si>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</si>
  <si>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</si>
  <si>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</si>
  <si>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</si>
  <si>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</si>
  <si>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</si>
  <si>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</si>
  <si>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</si>
  <si>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</si>
  <si>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</si>
  <si>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</si>
  <si>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</si>
  <si>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</si>
  <si>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</si>
  <si>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</si>
  <si>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</si>
  <si>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</si>
  <si>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</si>
  <si>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</si>
  <si>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</si>
  <si>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</si>
  <si>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</si>
  <si>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</si>
  <si>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</si>
  <si>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</si>
  <si>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</si>
  <si>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</si>
  <si>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</si>
  <si>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</si>
  <si>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</si>
  <si>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</si>
  <si>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</si>
  <si>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</si>
  <si>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</si>
  <si>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</si>
  <si>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</si>
  <si>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</si>
  <si>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</si>
  <si>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</si>
  <si>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</si>
  <si>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</si>
  <si>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</si>
  <si>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</si>
  <si>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</si>
  <si>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</si>
  <si>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</si>
  <si>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</si>
  <si>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</si>
  <si>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</si>
  <si>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</si>
  <si>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</si>
  <si>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</si>
  <si>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</si>
  <si>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</si>
  <si>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</si>
  <si>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</si>
  <si>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</si>
  <si>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</si>
  <si>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</si>
  <si>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</si>
  <si>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</si>
  <si>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</si>
  <si>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</si>
  <si>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</si>
  <si>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</si>
  <si>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</si>
  <si>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</si>
  <si>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</si>
  <si>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</si>
  <si>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</si>
  <si>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</si>
  <si>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</si>
  <si>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</si>
  <si>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</si>
  <si>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</si>
  <si>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</si>
  <si>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</si>
  <si>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</si>
  <si>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</si>
  <si>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</si>
  <si>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</si>
  <si>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</si>
  <si>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</si>
  <si>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</si>
  <si>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</si>
  <si>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</si>
  <si>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</si>
  <si>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</si>
  <si>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</si>
  <si>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</si>
  <si>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</si>
  <si>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</si>
  <si>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</si>
  <si>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</si>
  <si>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</si>
  <si>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</si>
  <si>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</si>
  <si>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</si>
  <si>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</si>
  <si>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</si>
  <si>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</si>
  <si>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</si>
  <si>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</si>
  <si>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</si>
  <si>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</si>
  <si>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</si>
  <si>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</si>
  <si>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</si>
  <si>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</si>
  <si>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</si>
  <si>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</si>
  <si>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</si>
  <si>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</si>
  <si>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</si>
  <si>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</si>
  <si>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</si>
  <si>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</si>
  <si>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</si>
  <si>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</si>
  <si>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</si>
  <si>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</si>
  <si>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</si>
  <si>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</si>
  <si>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</si>
  <si>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</si>
  <si>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</si>
  <si>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</si>
  <si>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</si>
  <si>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</si>
  <si>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</si>
  <si>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</si>
  <si>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</si>
  <si>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</si>
  <si>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</si>
  <si>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</si>
  <si>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</si>
  <si>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</si>
  <si>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</si>
  <si>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</si>
  <si>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</si>
  <si>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</si>
  <si>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</si>
  <si>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</si>
  <si>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</si>
  <si>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</si>
  <si>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</si>
  <si>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</si>
  <si>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</si>
  <si>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</si>
  <si>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</si>
  <si>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</si>
  <si>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</si>
  <si>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</si>
  <si>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</si>
  <si>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</si>
  <si>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</si>
  <si>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</si>
  <si>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</si>
  <si>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</si>
  <si>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</si>
  <si>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</si>
  <si>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</si>
  <si>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</si>
  <si>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</si>
  <si>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</si>
  <si>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</si>
  <si>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</si>
  <si>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</si>
  <si>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</si>
  <si>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</si>
  <si>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</si>
  <si>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</si>
  <si>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</si>
  <si>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</si>
  <si>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</si>
  <si>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</si>
  <si>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</si>
  <si>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</si>
  <si>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</si>
  <si>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</si>
  <si>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</si>
  <si>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</si>
  <si>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</si>
  <si>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</si>
  <si>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</si>
  <si>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</si>
  <si>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</si>
  <si>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</si>
  <si>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</si>
  <si>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</si>
  <si>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</si>
  <si>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</si>
  <si>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</si>
  <si>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</si>
  <si>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</si>
  <si>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</si>
  <si>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</si>
  <si>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</si>
  <si>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</si>
  <si>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</si>
  <si>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</si>
  <si>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</si>
  <si>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</si>
  <si>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</si>
  <si>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</si>
  <si>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</si>
  <si>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</si>
  <si>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</si>
  <si>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</si>
  <si>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</si>
  <si>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</si>
  <si>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</si>
  <si>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</si>
  <si>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</si>
  <si>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</si>
  <si>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</si>
  <si>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</si>
  <si>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</si>
  <si>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</si>
  <si>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</si>
  <si>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</si>
  <si>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</si>
  <si>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</si>
  <si>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</si>
  <si>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</si>
  <si>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</si>
  <si>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</si>
  <si>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</si>
  <si>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</si>
  <si>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</si>
  <si>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</si>
  <si>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</si>
  <si>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</si>
  <si>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</si>
  <si>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</si>
  <si>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</si>
  <si>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</si>
  <si>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</si>
  <si>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</si>
  <si>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</si>
  <si>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</si>
  <si>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</si>
  <si>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</si>
  <si>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</si>
  <si>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</si>
  <si>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</si>
  <si>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</si>
  <si>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</si>
  <si>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</si>
  <si>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</si>
  <si>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</si>
  <si>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</si>
  <si>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</si>
  <si>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</si>
  <si>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</si>
  <si>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</si>
  <si>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</si>
  <si>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</si>
  <si>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</si>
  <si>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</si>
  <si>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</si>
  <si>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</si>
  <si>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</si>
  <si>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</si>
  <si>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</si>
  <si>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</si>
  <si>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</si>
  <si>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</si>
  <si>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</si>
  <si>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</si>
  <si>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</si>
  <si>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</si>
  <si>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</si>
  <si>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</si>
  <si>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</si>
  <si>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</si>
  <si>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</si>
  <si>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</si>
  <si>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</si>
  <si>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</si>
  <si>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</si>
  <si>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</si>
  <si>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</si>
  <si>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</si>
  <si>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</si>
  <si>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</si>
  <si>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</si>
  <si>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</si>
  <si>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</si>
  <si>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</si>
  <si>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</si>
  <si>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</si>
  <si>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</si>
  <si>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</si>
  <si>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</si>
  <si>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</si>
  <si>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</si>
  <si>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</si>
  <si>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</si>
  <si>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</si>
  <si>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</si>
  <si>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</si>
  <si>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</si>
  <si>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</si>
  <si>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</si>
  <si>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</si>
  <si>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</si>
  <si>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</si>
  <si>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</si>
  <si>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</si>
  <si>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</si>
  <si>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</si>
  <si>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</si>
  <si>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</si>
  <si>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</si>
  <si>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</si>
  <si>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</si>
  <si>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</si>
  <si>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</si>
  <si>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</si>
  <si>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</si>
  <si>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</si>
  <si>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</si>
  <si>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</si>
  <si>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</si>
  <si>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</si>
  <si>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</si>
  <si>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</si>
  <si>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</si>
  <si>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</si>
  <si>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</si>
  <si>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</si>
  <si>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</si>
  <si>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</si>
  <si>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</si>
  <si>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</si>
  <si>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</si>
  <si>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</si>
  <si>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</si>
  <si>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</si>
  <si>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</si>
  <si>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</si>
  <si>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</si>
  <si>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</si>
  <si>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</si>
  <si>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</si>
  <si>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</si>
  <si>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</si>
  <si>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</si>
  <si>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</si>
  <si>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</si>
  <si>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</si>
  <si>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</si>
  <si>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</si>
  <si>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</si>
  <si>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</si>
  <si>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</si>
  <si>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</si>
  <si>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</si>
  <si>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</si>
  <si>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</si>
  <si>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</si>
  <si>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</si>
  <si>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</si>
  <si>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</si>
  <si>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</si>
  <si>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</si>
  <si>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</si>
  <si>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</si>
  <si>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</si>
  <si>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</si>
  <si>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</si>
  <si>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</si>
  <si>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</si>
  <si>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</si>
  <si>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</si>
  <si>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</si>
  <si>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</si>
  <si>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</si>
  <si>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</si>
  <si>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</si>
  <si>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</si>
  <si>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</si>
  <si>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</si>
  <si>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</si>
  <si>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</si>
  <si>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</si>
  <si>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</si>
  <si>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</si>
  <si>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</si>
  <si>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</si>
  <si>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</si>
  <si>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</si>
  <si>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</si>
  <si>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</si>
  <si>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</si>
  <si>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</si>
  <si>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</si>
  <si>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</si>
  <si>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</si>
  <si>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</si>
  <si>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</si>
  <si>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</si>
  <si>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</si>
  <si>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</si>
  <si>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</si>
  <si>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</si>
  <si>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</si>
  <si>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</si>
  <si>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</si>
  <si>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</si>
  <si>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</si>
  <si>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</si>
  <si>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</si>
  <si>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</si>
  <si>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</si>
  <si>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</si>
  <si>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</si>
  <si>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</si>
  <si>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</si>
  <si>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</si>
  <si>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</si>
  <si>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</si>
  <si>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</si>
  <si>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</si>
  <si>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</si>
  <si>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</si>
  <si>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</si>
  <si>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</si>
  <si>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</si>
  <si>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</si>
  <si>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</si>
  <si>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</si>
  <si>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</si>
  <si>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</si>
  <si>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</si>
  <si>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</si>
  <si>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</si>
  <si>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</si>
  <si>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</si>
  <si>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</si>
  <si>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</si>
  <si>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</si>
  <si>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</si>
  <si>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</si>
  <si>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</si>
  <si>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</si>
  <si>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</si>
  <si>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</si>
  <si>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</si>
  <si>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</si>
  <si>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</si>
  <si>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</si>
  <si>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</si>
  <si>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</si>
  <si>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</si>
  <si>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</si>
  <si>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</si>
  <si>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</si>
  <si>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</si>
  <si>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</si>
  <si>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</si>
  <si>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</si>
  <si>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</si>
  <si>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</si>
  <si>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</si>
  <si>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</si>
  <si>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</si>
  <si>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</si>
  <si>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</si>
  <si>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</si>
  <si>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</si>
  <si>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</si>
  <si>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</si>
  <si>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</si>
  <si>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</si>
  <si>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</si>
  <si>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</si>
  <si>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</si>
  <si>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</si>
  <si>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</si>
  <si>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</si>
  <si>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</si>
  <si>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</si>
  <si>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</si>
  <si>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</si>
  <si>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</si>
  <si>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</si>
  <si>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</si>
  <si>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</si>
  <si>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</si>
  <si>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</si>
  <si>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</si>
  <si>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</si>
  <si>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</si>
  <si>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</si>
  <si>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</si>
  <si>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</si>
  <si>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</si>
  <si>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</si>
  <si>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</si>
  <si>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</si>
  <si>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</si>
  <si>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</si>
  <si>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</si>
  <si>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</si>
  <si>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</si>
  <si>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</si>
  <si>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</si>
  <si>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</si>
  <si>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</si>
  <si>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</si>
  <si>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</si>
  <si>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</si>
  <si>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</si>
  <si>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</si>
  <si>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</si>
  <si>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</si>
  <si>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</si>
  <si>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</si>
  <si>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</si>
  <si>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</si>
  <si>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</si>
  <si>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</si>
  <si>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</si>
  <si>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</si>
  <si>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</si>
  <si>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</si>
  <si>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</si>
  <si>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</si>
  <si>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</si>
  <si>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</si>
  <si>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</si>
  <si>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</si>
  <si>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</si>
  <si>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</si>
  <si>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</si>
  <si>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</si>
  <si>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</si>
  <si>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</si>
  <si>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</si>
  <si>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</si>
  <si>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</si>
  <si>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</si>
  <si>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</si>
  <si>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</si>
  <si>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</si>
  <si>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</si>
  <si>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</si>
  <si>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</si>
  <si>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</si>
  <si>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</si>
  <si>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</si>
  <si>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</si>
  <si>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</si>
  <si>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</si>
  <si>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</si>
  <si>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</si>
  <si>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</si>
  <si>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</si>
  <si>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</si>
  <si>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</si>
  <si>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</si>
  <si>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</si>
  <si>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</si>
  <si>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</si>
  <si>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</si>
  <si>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</si>
  <si>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</si>
  <si>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</si>
  <si>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</si>
  <si>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</si>
  <si>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</si>
  <si>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</si>
  <si>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</si>
  <si>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</si>
  <si>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</si>
  <si>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</si>
  <si>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</si>
  <si>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</si>
  <si>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</si>
  <si>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</si>
  <si>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</si>
  <si>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</si>
  <si>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</si>
  <si>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</si>
  <si>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</si>
  <si>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</si>
  <si>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</si>
  <si>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</si>
  <si>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</si>
  <si>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</si>
  <si>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</si>
  <si>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</si>
  <si>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</si>
  <si>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</si>
  <si>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</si>
  <si>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</si>
  <si>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</si>
  <si>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</si>
  <si>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</si>
  <si>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</si>
  <si>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</si>
  <si>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</si>
  <si>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</si>
  <si>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</si>
  <si>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</si>
  <si>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</si>
  <si>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</si>
  <si>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</si>
  <si>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</si>
  <si>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</si>
  <si>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</si>
  <si>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</si>
  <si>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</si>
  <si>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</si>
  <si>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</si>
  <si>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</si>
  <si>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</si>
  <si>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</si>
  <si>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</si>
  <si>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</si>
  <si>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</si>
  <si>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</si>
  <si>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</si>
  <si>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</si>
  <si>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</si>
  <si>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</si>
  <si>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</si>
  <si>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</si>
  <si>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</si>
  <si>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</si>
  <si>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</si>
  <si>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</si>
  <si>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</si>
  <si>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</si>
  <si>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</si>
  <si>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</si>
  <si>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</si>
  <si>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</si>
  <si>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</si>
  <si>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</si>
  <si>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</si>
  <si>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</si>
  <si>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</si>
  <si>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</si>
  <si>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</si>
  <si>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</si>
  <si>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</si>
  <si>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</si>
  <si>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</si>
  <si>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</si>
  <si>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</si>
  <si>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</si>
  <si>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</si>
  <si>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</si>
  <si>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</si>
  <si>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</si>
  <si>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</si>
  <si>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</si>
  <si>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</si>
  <si>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</si>
  <si>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</si>
  <si>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</si>
  <si>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</si>
  <si>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</si>
  <si>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</si>
  <si>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</si>
  <si>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</si>
  <si>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</si>
  <si>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</si>
  <si>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</si>
  <si>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</si>
  <si>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</si>
  <si>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</si>
  <si>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</si>
  <si>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</si>
  <si>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</si>
  <si>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</si>
  <si>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</si>
  <si>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</si>
  <si>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</si>
  <si>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</si>
  <si>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</si>
  <si>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</si>
  <si>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</si>
  <si>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</si>
  <si>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</si>
  <si>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</si>
  <si>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</si>
  <si>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</si>
  <si>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</si>
  <si>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</si>
  <si>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</si>
  <si>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</si>
  <si>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</si>
  <si>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</si>
  <si>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</si>
  <si>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</si>
  <si>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</si>
  <si>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</si>
  <si>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</si>
  <si>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</si>
  <si>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</si>
  <si>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</si>
  <si>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</si>
  <si>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</si>
  <si>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</si>
  <si>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</si>
  <si>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</si>
  <si>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</si>
  <si>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</si>
  <si>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</si>
  <si>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</si>
  <si>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</si>
  <si>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</si>
  <si>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</si>
  <si>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</si>
  <si>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</si>
  <si>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</si>
  <si>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</si>
  <si>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</si>
  <si>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</si>
  <si>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</si>
  <si>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</si>
  <si>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</si>
  <si>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</si>
  <si>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</si>
  <si>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</si>
  <si>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</si>
  <si>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</si>
  <si>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</si>
  <si>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</si>
  <si>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</si>
  <si>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</si>
  <si>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</si>
  <si>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</si>
  <si>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</si>
  <si>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</si>
  <si>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</si>
  <si>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</si>
  <si>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</si>
  <si>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</si>
  <si>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</si>
  <si>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</si>
  <si>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</si>
  <si>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</si>
  <si>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</si>
  <si>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</si>
  <si>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</si>
  <si>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</si>
  <si>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</si>
  <si>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</si>
  <si>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</si>
  <si>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</si>
  <si>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</si>
  <si>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</si>
  <si>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</si>
  <si>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</si>
  <si>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</si>
  <si>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</si>
  <si>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</si>
  <si>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</si>
  <si>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</si>
  <si>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</si>
  <si>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</si>
  <si>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</si>
  <si>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</si>
  <si>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</si>
  <si>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</si>
  <si>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</si>
  <si>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</si>
  <si>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</si>
  <si>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</si>
  <si>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</si>
  <si>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</si>
  <si>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</si>
  <si>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</si>
  <si>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</si>
  <si>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</si>
  <si>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</si>
  <si>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</si>
  <si>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</si>
  <si>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</si>
  <si>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</si>
  <si>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</si>
  <si>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</si>
  <si>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</si>
  <si>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</si>
  <si>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</si>
  <si>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</si>
  <si>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</si>
  <si>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</si>
  <si>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</si>
  <si>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</si>
  <si>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</si>
  <si>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</si>
  <si>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</si>
  <si>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</si>
  <si>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</si>
  <si>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</si>
  <si>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</si>
  <si>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</si>
  <si>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</si>
  <si>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</si>
  <si>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</si>
  <si>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</si>
  <si>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</si>
  <si>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</si>
  <si>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</si>
  <si>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</si>
  <si>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</si>
  <si>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</si>
  <si>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</si>
  <si>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</si>
  <si>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</si>
  <si>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</si>
  <si>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</si>
  <si>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</si>
  <si>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</si>
  <si>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</si>
  <si>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</si>
  <si>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</si>
  <si>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</si>
  <si>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</si>
  <si>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</si>
  <si>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</si>
  <si>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</si>
  <si>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</si>
  <si>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</si>
  <si>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</si>
  <si>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</si>
  <si>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</si>
  <si>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</si>
  <si>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</si>
  <si>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</si>
  <si>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</si>
  <si>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</si>
  <si>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</si>
  <si>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</si>
  <si>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</si>
  <si>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</si>
  <si>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</si>
  <si>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</si>
  <si>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</si>
  <si>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</si>
  <si>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</si>
  <si>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</si>
  <si>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</si>
  <si>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</si>
  <si>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</si>
  <si>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</si>
  <si>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</si>
  <si>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</si>
  <si>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</si>
  <si>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</si>
  <si>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</si>
  <si>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</si>
  <si>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</si>
  <si>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</si>
  <si>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</si>
  <si>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</si>
  <si>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</si>
  <si>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</si>
  <si>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</si>
  <si>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</si>
  <si>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</si>
  <si>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</si>
  <si>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</si>
  <si>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</si>
  <si>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</si>
  <si>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</si>
  <si>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</si>
  <si>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</si>
  <si>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</si>
  <si>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</si>
  <si>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</si>
  <si>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</si>
  <si>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</si>
  <si>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</si>
  <si>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</si>
  <si>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</si>
  <si>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</si>
  <si>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</si>
  <si>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</si>
  <si>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</si>
  <si>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</si>
  <si>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</si>
  <si>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</si>
  <si>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</si>
  <si>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</si>
  <si>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</si>
  <si>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</si>
  <si>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</si>
  <si>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</si>
  <si>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</si>
  <si>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</si>
  <si>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</si>
  <si>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</si>
  <si>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</si>
  <si>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</si>
  <si>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</si>
  <si>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</si>
  <si>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</si>
  <si>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</si>
  <si>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</si>
  <si>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</si>
  <si>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</si>
  <si>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</si>
  <si>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</si>
  <si>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</si>
  <si>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</si>
  <si>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</si>
  <si>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</si>
  <si>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</si>
  <si>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</si>
  <si>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</si>
  <si>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</si>
  <si>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</si>
  <si>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</si>
  <si>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</si>
  <si>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</si>
  <si>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</si>
  <si>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</si>
  <si>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</si>
  <si>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</si>
  <si>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</si>
  <si>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</si>
  <si>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</si>
  <si>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</si>
  <si>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</si>
  <si>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</si>
  <si>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</si>
  <si>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</si>
  <si>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</si>
  <si>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</si>
  <si>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</si>
  <si>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</si>
  <si>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</si>
  <si>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</si>
  <si>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</si>
  <si>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</si>
  <si>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</si>
  <si>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</si>
  <si>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</si>
  <si>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</si>
  <si>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</si>
  <si>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</si>
  <si>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</si>
  <si>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</si>
  <si>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</si>
  <si>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</si>
  <si>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</si>
  <si>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</si>
  <si>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</si>
  <si>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</si>
  <si>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</si>
  <si>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</si>
  <si>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</si>
  <si>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</si>
  <si>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</si>
  <si>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</si>
  <si>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</si>
  <si>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</si>
  <si>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</si>
  <si>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</si>
  <si>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</si>
  <si>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</si>
  <si>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</si>
  <si>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</si>
  <si>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</si>
  <si>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</si>
  <si>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</si>
  <si>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</si>
  <si>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</si>
  <si>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</si>
  <si>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</si>
  <si>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</si>
  <si>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</si>
  <si>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</si>
  <si>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</si>
  <si>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</si>
  <si>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</si>
  <si>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</si>
  <si>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</si>
  <si>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</si>
  <si>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</si>
  <si>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</si>
  <si>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</si>
  <si>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</si>
  <si>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</si>
  <si>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</si>
  <si>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</si>
  <si>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</si>
  <si>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</si>
  <si>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</si>
  <si>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</si>
  <si>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</si>
  <si>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</si>
  <si>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</si>
  <si>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</si>
  <si>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</si>
  <si>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</si>
  <si>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</si>
  <si>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</si>
  <si>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</si>
  <si>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</si>
  <si>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</si>
  <si>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</si>
  <si>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</si>
  <si>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</si>
  <si>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</si>
  <si>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</si>
  <si>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</si>
  <si>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</si>
  <si>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</si>
  <si>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</si>
  <si>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</si>
  <si>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</si>
  <si>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</si>
  <si>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</si>
  <si>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</si>
  <si>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</si>
  <si>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</si>
  <si>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</si>
  <si>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</si>
  <si>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</si>
  <si>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</si>
  <si>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</si>
  <si>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</si>
  <si>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</si>
  <si>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</si>
  <si>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</si>
  <si>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</si>
  <si>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</si>
  <si>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</si>
  <si>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</si>
  <si>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</si>
  <si>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</si>
  <si>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</si>
  <si>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</si>
  <si>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</si>
  <si>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</si>
  <si>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</si>
  <si>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</si>
  <si>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</si>
  <si>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</si>
  <si>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</si>
  <si>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</si>
  <si>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</si>
  <si>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</si>
  <si>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</si>
  <si>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</si>
  <si>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</si>
  <si>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</si>
  <si>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</si>
  <si>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</si>
  <si>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</si>
  <si>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</si>
  <si>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</si>
  <si>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</si>
  <si>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</si>
  <si>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</si>
  <si>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</si>
  <si>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</si>
  <si>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</si>
  <si>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</si>
  <si>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</si>
  <si>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</si>
  <si>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</si>
  <si>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</si>
  <si>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</si>
  <si>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</si>
  <si>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</si>
  <si>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</si>
  <si>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</si>
  <si>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</si>
  <si>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</si>
  <si>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</si>
  <si>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</si>
  <si>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</si>
  <si>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</si>
  <si>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</si>
  <si>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</si>
  <si>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</si>
  <si>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</si>
  <si>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</si>
  <si>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</si>
  <si>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</si>
  <si>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</si>
  <si>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</si>
  <si>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</si>
  <si>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</si>
  <si>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</si>
  <si>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</si>
  <si>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</si>
  <si>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</si>
  <si>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</si>
  <si>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</si>
  <si>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</si>
  <si>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</si>
  <si>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</si>
  <si>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</si>
  <si>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</si>
  <si>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</si>
  <si>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</si>
  <si>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</si>
  <si>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</si>
  <si>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</si>
  <si>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</si>
  <si>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</si>
  <si>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</si>
  <si>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</si>
  <si>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</si>
  <si>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</si>
  <si>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</si>
  <si>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</si>
  <si>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</si>
  <si>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</si>
  <si>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</si>
  <si>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</si>
  <si>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</si>
  <si>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</si>
  <si>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</si>
  <si>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</si>
  <si>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</si>
  <si>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</si>
  <si>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</si>
  <si>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</si>
  <si>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</si>
  <si>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</si>
  <si>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</si>
  <si>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</si>
  <si>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</si>
  <si>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</si>
  <si>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</si>
  <si>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</si>
  <si>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</si>
  <si>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</si>
  <si>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</si>
  <si>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</si>
  <si>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</si>
  <si>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</si>
  <si>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</si>
  <si>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</si>
  <si>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</si>
  <si>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</si>
  <si>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</si>
  <si>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</si>
  <si>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</si>
  <si>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</si>
  <si>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</si>
  <si>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</si>
  <si>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</si>
  <si>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</si>
  <si>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</si>
  <si>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</si>
  <si>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</si>
  <si>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</si>
  <si>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</si>
  <si>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</si>
  <si>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</si>
  <si>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</si>
  <si>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</si>
  <si>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</si>
  <si>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</si>
  <si>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</si>
  <si>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</si>
  <si>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</si>
  <si>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</si>
  <si>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</si>
  <si>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</si>
  <si>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</si>
  <si>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</si>
  <si>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</si>
  <si>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</si>
  <si>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</si>
  <si>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</si>
  <si>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</si>
  <si>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</si>
  <si>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</si>
  <si>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</si>
  <si>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</si>
  <si>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</si>
  <si>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</si>
  <si>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</si>
  <si>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</si>
  <si>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</si>
  <si>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</si>
  <si>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</si>
  <si>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</si>
  <si>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</si>
  <si>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</si>
  <si>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</si>
  <si>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</si>
  <si>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</si>
  <si>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</si>
  <si>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</si>
  <si>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</si>
  <si>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</si>
  <si>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</si>
  <si>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</si>
  <si>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</si>
  <si>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</si>
  <si>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</si>
  <si>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</si>
  <si>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</si>
  <si>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</si>
  <si>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</si>
  <si>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</si>
  <si>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</si>
  <si>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</si>
  <si>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</si>
  <si>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</si>
  <si>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</si>
  <si>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</si>
  <si>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</si>
  <si>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</si>
  <si>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</si>
  <si>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</si>
  <si>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</si>
  <si>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</si>
  <si>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</si>
  <si>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</si>
  <si>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</si>
  <si>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</si>
  <si>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</si>
  <si>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</si>
  <si>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</si>
  <si>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</si>
  <si>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</si>
  <si>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</si>
  <si>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</si>
  <si>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</si>
  <si>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</si>
  <si>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</si>
  <si>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</si>
  <si>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</si>
  <si>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</si>
  <si>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</si>
  <si>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</si>
  <si>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</si>
  <si>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</si>
  <si>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</si>
  <si>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</si>
  <si>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</si>
  <si>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</si>
  <si>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</si>
  <si>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</si>
  <si>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</si>
  <si>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</si>
  <si>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</si>
  <si>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</si>
  <si>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</si>
  <si>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</si>
  <si>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</si>
  <si>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</si>
  <si>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</si>
  <si>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</si>
  <si>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</si>
  <si>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</si>
  <si>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</si>
  <si>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</si>
  <si>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</si>
  <si>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</si>
  <si>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</si>
  <si>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</si>
  <si>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</si>
  <si>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</si>
  <si>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</si>
  <si>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</si>
  <si>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</si>
  <si>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</si>
  <si>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</si>
  <si>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</si>
  <si>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</si>
  <si>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</si>
  <si>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</si>
  <si>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</si>
  <si>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</si>
  <si>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</si>
  <si>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</si>
  <si>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</si>
  <si>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</si>
  <si>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</si>
  <si>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</si>
  <si>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</si>
  <si>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</si>
  <si>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</si>
  <si>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</si>
  <si>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</si>
  <si>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</si>
  <si>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</si>
  <si>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</si>
  <si>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</si>
  <si>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</si>
  <si>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</si>
  <si>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</si>
  <si>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</si>
  <si>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</si>
  <si>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</si>
  <si>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</si>
  <si>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</si>
  <si>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</si>
  <si>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</si>
  <si>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</si>
  <si>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</si>
  <si>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</si>
  <si>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</si>
  <si>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</si>
  <si>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</si>
  <si>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</si>
  <si>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</si>
  <si>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</si>
  <si>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</si>
  <si>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</si>
  <si>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</si>
  <si>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</si>
  <si>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</si>
  <si>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</si>
  <si>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</si>
  <si>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</si>
  <si>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</si>
  <si>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</si>
  <si>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</si>
  <si>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</si>
  <si>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</si>
  <si>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</si>
  <si>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</si>
  <si>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</si>
  <si>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</si>
  <si>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</si>
  <si>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</si>
  <si>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</si>
  <si>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</si>
  <si>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</si>
  <si>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</si>
  <si>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</si>
  <si>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</si>
  <si>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</si>
  <si>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</si>
  <si>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</si>
  <si>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</si>
  <si>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</si>
  <si>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</si>
  <si>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</si>
  <si>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</si>
  <si>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</si>
  <si>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</si>
  <si>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</si>
  <si>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</si>
  <si>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</si>
  <si>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</si>
  <si>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</si>
  <si>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</si>
  <si>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</si>
  <si>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</si>
  <si>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</si>
  <si>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</si>
  <si>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</si>
  <si>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</si>
  <si>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</si>
  <si>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</si>
  <si>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</si>
  <si>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</si>
  <si>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</si>
  <si>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</si>
  <si>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</si>
  <si>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</si>
  <si>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</si>
  <si>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</si>
  <si>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</si>
  <si>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</si>
  <si>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</si>
  <si>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</si>
  <si>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</si>
  <si>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</si>
  <si>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</si>
  <si>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</si>
  <si>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</si>
  <si>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</si>
  <si>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</si>
  <si>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</si>
  <si>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</si>
  <si>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</si>
  <si>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</si>
  <si>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</si>
  <si>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</si>
  <si>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</si>
  <si>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</si>
  <si>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</si>
  <si>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</si>
  <si>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</si>
  <si>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</si>
  <si>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</si>
  <si>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</si>
  <si>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</si>
  <si>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</si>
  <si>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</si>
  <si>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</si>
  <si>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</si>
  <si>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</si>
  <si>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</si>
  <si>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</si>
  <si>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</si>
  <si>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</si>
  <si>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</si>
  <si>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</si>
  <si>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</si>
  <si>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</si>
  <si>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</si>
  <si>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</si>
  <si>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</si>
  <si>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</si>
  <si>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</si>
  <si>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</si>
  <si>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</si>
  <si>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</si>
  <si>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</si>
  <si>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</si>
  <si>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</si>
  <si>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</si>
  <si>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</si>
  <si>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</si>
  <si>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</si>
  <si>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</si>
  <si>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</si>
  <si>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</si>
  <si>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</si>
  <si>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</si>
  <si>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</si>
  <si>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</si>
  <si>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</si>
  <si>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</si>
  <si>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</si>
  <si>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</si>
  <si>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</si>
  <si>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</si>
  <si>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</si>
  <si>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</si>
  <si>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</si>
  <si>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</si>
  <si>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</si>
  <si>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</si>
  <si>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</si>
  <si>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</si>
  <si>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</si>
  <si>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</si>
  <si>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</si>
  <si>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</si>
  <si>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</si>
  <si>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</si>
  <si>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</si>
  <si>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</si>
  <si>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</si>
  <si>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</si>
  <si>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</si>
  <si>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</si>
  <si>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</si>
  <si>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</si>
  <si>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</si>
  <si>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</si>
  <si>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</si>
  <si>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</si>
  <si>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</si>
  <si>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</si>
  <si>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</si>
  <si>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</si>
  <si>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</si>
  <si>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</si>
  <si>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</si>
  <si>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</si>
  <si>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</si>
  <si>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</si>
  <si>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</si>
  <si>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</si>
  <si>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</si>
  <si>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</si>
  <si>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</si>
  <si>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</si>
  <si>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</si>
  <si>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</si>
  <si>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</si>
  <si>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</si>
  <si>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</si>
  <si>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</si>
  <si>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</si>
  <si>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</si>
  <si>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</si>
  <si>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</si>
  <si>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</si>
  <si>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</si>
  <si>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</si>
  <si>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</si>
  <si>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</si>
  <si>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</si>
  <si>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</si>
  <si>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</si>
  <si>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</si>
  <si>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</si>
  <si>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</si>
  <si>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</si>
  <si>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</si>
  <si>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</si>
  <si>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</si>
  <si>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</si>
  <si>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</si>
  <si>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</si>
  <si>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</si>
  <si>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</si>
  <si>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</si>
  <si>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</si>
  <si>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</si>
  <si>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</si>
  <si>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</si>
  <si>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</si>
  <si>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</si>
  <si>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</si>
  <si>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</si>
  <si>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</si>
  <si>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</si>
  <si>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</si>
  <si>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</si>
  <si>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</si>
  <si>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</si>
  <si>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</si>
  <si>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</si>
  <si>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</si>
  <si>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</si>
  <si>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</si>
  <si>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</si>
  <si>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</si>
  <si>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</si>
  <si>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</si>
  <si>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</si>
  <si>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</si>
  <si>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</si>
  <si>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</si>
  <si>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</si>
  <si>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</si>
  <si>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</si>
  <si>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</si>
  <si>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</si>
  <si>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</si>
  <si>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</si>
  <si>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</si>
  <si>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</si>
  <si>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</si>
  <si>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</si>
  <si>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</si>
  <si>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</si>
  <si>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</si>
  <si>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</si>
  <si>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</si>
  <si>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</si>
  <si>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</si>
  <si>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</si>
  <si>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</si>
  <si>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</si>
  <si>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</si>
  <si>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</si>
  <si>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</si>
  <si>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</si>
  <si>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</si>
  <si>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</si>
  <si>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</si>
  <si>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</si>
  <si>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</si>
  <si>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</si>
  <si>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</si>
  <si>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</si>
  <si>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</si>
  <si>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</si>
  <si>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</si>
  <si>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</si>
  <si>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</si>
  <si>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</si>
  <si>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</si>
  <si>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</si>
  <si>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</si>
  <si>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</si>
  <si>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</si>
  <si>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</si>
  <si>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</si>
  <si>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</si>
  <si>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</si>
  <si>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</si>
  <si>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</si>
  <si>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</si>
  <si>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</si>
  <si>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</si>
  <si>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</si>
  <si>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</si>
  <si>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</si>
  <si>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</si>
  <si>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</si>
  <si>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</si>
  <si>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</si>
  <si>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</si>
  <si>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</si>
  <si>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</si>
  <si>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</si>
  <si>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</si>
  <si>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</si>
  <si>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</si>
  <si>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</si>
  <si>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</si>
  <si>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</si>
  <si>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</si>
  <si>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</si>
  <si>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</si>
  <si>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</si>
  <si>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</si>
  <si>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</si>
  <si>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</si>
  <si>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</si>
  <si>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</si>
  <si>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</si>
  <si>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</si>
  <si>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</si>
  <si>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</si>
  <si>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</si>
  <si>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</si>
  <si>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</si>
  <si>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</si>
  <si>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</si>
  <si>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</si>
  <si>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</si>
  <si>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</si>
  <si>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</si>
  <si>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</si>
  <si>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</si>
  <si>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</si>
  <si>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</si>
  <si>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</si>
  <si>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</si>
  <si>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</si>
  <si>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</si>
  <si>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</si>
  <si>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</si>
  <si>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</si>
  <si>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</si>
  <si>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</si>
  <si>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</si>
  <si>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</si>
  <si>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</si>
  <si>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</si>
  <si>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</si>
  <si>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</si>
  <si>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</si>
  <si>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</si>
  <si>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</si>
  <si>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</si>
  <si>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</si>
  <si>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</si>
  <si>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</si>
  <si>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</si>
  <si>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</si>
  <si>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</si>
  <si>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</si>
  <si>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</si>
  <si>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</si>
  <si>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</si>
  <si>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</si>
  <si>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</si>
  <si>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</si>
  <si>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</si>
  <si>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</si>
  <si>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</si>
  <si>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</si>
  <si>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</si>
  <si>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</si>
  <si>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</si>
  <si>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</si>
  <si>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</si>
  <si>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</si>
  <si>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</si>
  <si>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</si>
  <si>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</si>
  <si>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</si>
  <si>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</si>
  <si>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</si>
  <si>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</si>
  <si>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</si>
  <si>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</si>
  <si>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</si>
  <si>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</si>
  <si>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</si>
  <si>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</si>
  <si>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</si>
  <si>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</si>
  <si>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</si>
  <si>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</si>
  <si>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</si>
  <si>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</si>
  <si>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</si>
  <si>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</si>
  <si>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</si>
  <si>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</si>
  <si>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</si>
  <si>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</si>
  <si>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</si>
  <si>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</si>
  <si>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</si>
  <si>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</si>
  <si>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</si>
  <si>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</si>
  <si>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</si>
  <si>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</si>
  <si>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</si>
  <si>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</si>
  <si>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</si>
  <si>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</si>
  <si>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</si>
  <si>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</si>
  <si>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</si>
  <si>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</si>
  <si>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</si>
  <si>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</si>
  <si>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</si>
  <si>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</si>
  <si>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</si>
  <si>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</si>
  <si>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</si>
  <si>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</si>
  <si>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</si>
  <si>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</si>
  <si>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</si>
  <si>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</si>
  <si>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</si>
  <si>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</si>
  <si>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</si>
  <si>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</si>
  <si>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</si>
  <si>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</si>
  <si>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</si>
  <si>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</si>
  <si>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</si>
  <si>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</si>
  <si>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</si>
  <si>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</si>
  <si>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</si>
  <si>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</si>
  <si>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</si>
  <si>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</si>
  <si>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</si>
  <si>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</si>
  <si>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</si>
  <si>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</si>
  <si>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</si>
  <si>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</si>
  <si>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</si>
  <si>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</si>
  <si>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</si>
  <si>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</si>
  <si>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</si>
  <si>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</si>
  <si>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</si>
  <si>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</si>
  <si>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</si>
  <si>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</si>
  <si>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</si>
  <si>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</si>
  <si>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</si>
  <si>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</si>
  <si>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</si>
  <si>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</si>
  <si>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</si>
  <si>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</si>
  <si>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</si>
  <si>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</si>
  <si>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</si>
  <si>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</si>
  <si>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</si>
  <si>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</si>
  <si>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</si>
  <si>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</si>
  <si>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</si>
  <si>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</si>
  <si>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</si>
  <si>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</si>
  <si>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</si>
  <si>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</si>
  <si>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</si>
  <si>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</si>
  <si>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</si>
  <si>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</si>
  <si>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</si>
  <si>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</si>
  <si>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</si>
  <si>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</si>
  <si>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</si>
  <si>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</si>
  <si>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</si>
  <si>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</si>
  <si>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</si>
  <si>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</si>
  <si>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</si>
  <si>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</si>
  <si>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</si>
  <si>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</si>
  <si>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</si>
  <si>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</si>
  <si>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</si>
  <si>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</si>
  <si>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</si>
  <si>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</si>
  <si>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</si>
  <si>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</si>
  <si>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</si>
  <si>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</si>
  <si>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</si>
  <si>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</si>
  <si>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</si>
  <si>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</si>
  <si>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</si>
  <si>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</si>
  <si>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</si>
  <si>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</si>
  <si>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</si>
  <si>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</si>
  <si>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</si>
  <si>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</si>
  <si>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</si>
  <si>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</si>
  <si>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</si>
  <si>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</si>
  <si>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</si>
  <si>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</si>
  <si>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</si>
  <si>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</si>
  <si>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</si>
  <si>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</si>
  <si>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</si>
  <si>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</si>
  <si>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</si>
  <si>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</si>
  <si>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</si>
  <si>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</si>
  <si>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</si>
  <si>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</si>
  <si>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</si>
  <si>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</si>
  <si>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</si>
  <si>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</si>
  <si>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</si>
  <si>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</si>
  <si>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</si>
  <si>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</si>
  <si>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</si>
  <si>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</si>
  <si>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</si>
  <si>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</si>
  <si>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</si>
  <si>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</si>
  <si>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</si>
  <si>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</si>
  <si>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</si>
  <si>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</si>
  <si>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</si>
  <si>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</si>
  <si>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</si>
  <si>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</si>
  <si>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</si>
  <si>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</si>
  <si>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</si>
  <si>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</si>
  <si>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</si>
  <si>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</si>
  <si>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</si>
  <si>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</si>
  <si>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</si>
  <si>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</si>
  <si>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</si>
  <si>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</si>
  <si>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</si>
  <si>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</si>
  <si>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</si>
  <si>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</si>
  <si>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</si>
  <si>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</si>
  <si>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</si>
  <si>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</si>
  <si>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</si>
  <si>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</si>
  <si>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</si>
  <si>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</si>
  <si>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</si>
  <si>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</si>
  <si>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</si>
  <si>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</si>
  <si>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</si>
  <si>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</si>
  <si>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</si>
  <si>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</si>
  <si>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</si>
  <si>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</si>
  <si>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</si>
  <si>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</si>
  <si>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</si>
  <si>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</si>
  <si>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</si>
  <si>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</si>
  <si>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</si>
  <si>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</si>
  <si>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</si>
  <si>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</si>
  <si>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</si>
  <si>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</si>
  <si>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</si>
  <si>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</si>
  <si>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</si>
  <si>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</si>
  <si>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</si>
  <si>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</si>
  <si>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</si>
  <si>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</si>
  <si>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</si>
  <si>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</si>
  <si>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</si>
  <si>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</si>
  <si>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</si>
  <si>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</si>
  <si>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</si>
  <si>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</si>
  <si>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</si>
  <si>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</si>
  <si>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</si>
  <si>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</si>
  <si>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</si>
  <si>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</si>
  <si>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</si>
  <si>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</si>
  <si>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</si>
  <si>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</si>
  <si>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</si>
  <si>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</si>
  <si>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</si>
  <si>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</si>
  <si>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</si>
  <si>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</si>
  <si>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</si>
  <si>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</si>
  <si>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</si>
  <si>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</si>
  <si>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</si>
  <si>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</si>
  <si>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</si>
  <si>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</si>
  <si>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</si>
  <si>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</si>
  <si>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</si>
  <si>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</si>
  <si>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</si>
  <si>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</si>
  <si>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</si>
  <si>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</si>
  <si>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</si>
  <si>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</si>
  <si>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</si>
  <si>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</si>
  <si>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</si>
  <si>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</si>
  <si>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</si>
  <si>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</si>
  <si>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</si>
  <si>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</si>
  <si>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</si>
  <si>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</si>
  <si>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</si>
  <si>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</si>
  <si>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</si>
  <si>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</si>
  <si>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</si>
  <si>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</si>
  <si>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</si>
  <si>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</si>
  <si>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</si>
  <si>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</si>
  <si>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</si>
  <si>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</si>
  <si>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</si>
  <si>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</si>
  <si>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</si>
  <si>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</si>
  <si>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</si>
  <si>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</si>
  <si>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</si>
  <si>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</si>
  <si>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</si>
  <si>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</si>
  <si>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</si>
  <si>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</si>
  <si>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</si>
  <si>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</si>
  <si>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</si>
  <si>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</si>
  <si>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</si>
  <si>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</si>
  <si>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</si>
  <si>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</si>
  <si>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</si>
  <si>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</si>
  <si>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</si>
  <si>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</si>
  <si>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</si>
  <si>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</si>
  <si>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</si>
  <si>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</si>
  <si>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</si>
  <si>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</si>
  <si>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</si>
  <si>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</si>
  <si>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</si>
  <si>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</si>
  <si>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</si>
  <si>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</si>
  <si>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</si>
  <si>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</si>
  <si>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</si>
  <si>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</si>
  <si>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</si>
  <si>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</si>
  <si>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</si>
  <si>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</si>
  <si>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</si>
  <si>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</si>
  <si>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</si>
  <si>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</si>
  <si>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</si>
  <si>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</si>
  <si>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</si>
  <si>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</si>
  <si>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</si>
  <si>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</si>
  <si>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</si>
  <si>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</si>
  <si>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</si>
  <si>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</si>
  <si>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</si>
  <si>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</si>
  <si>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</si>
  <si>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</si>
  <si>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</si>
  <si>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</si>
  <si>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</si>
  <si>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</si>
  <si>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</si>
  <si>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</si>
  <si>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</si>
  <si>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</si>
  <si>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</si>
  <si>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</si>
  <si>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</si>
  <si>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</si>
  <si>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</si>
  <si>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</si>
  <si>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</si>
  <si>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</si>
  <si>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</si>
  <si>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</si>
  <si>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</si>
  <si>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</si>
  <si>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</si>
  <si>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</si>
  <si>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</si>
  <si>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</si>
  <si>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</si>
  <si>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</si>
  <si>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</si>
  <si>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</si>
  <si>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</si>
  <si>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</si>
  <si>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</si>
  <si>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</si>
  <si>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</si>
  <si>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</si>
  <si>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</si>
  <si>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</si>
  <si>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</si>
  <si>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</si>
  <si>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</si>
  <si>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</si>
  <si>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</si>
  <si>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</si>
  <si>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</si>
  <si>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</si>
  <si>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</si>
  <si>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</si>
  <si>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</si>
  <si>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</si>
  <si>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</si>
  <si>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</si>
  <si>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</si>
  <si>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</si>
  <si>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</si>
  <si>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</si>
  <si>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</si>
  <si>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</si>
  <si>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</si>
  <si>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</si>
  <si>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</si>
  <si>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</si>
  <si>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</si>
  <si>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</si>
  <si>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</si>
  <si>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</si>
  <si>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</si>
  <si>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</si>
  <si>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</si>
  <si>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</si>
  <si>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</si>
  <si>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</si>
  <si>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</si>
  <si>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</si>
  <si>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</si>
  <si>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</si>
  <si>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</si>
  <si>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</si>
  <si>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</si>
  <si>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</si>
  <si>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</si>
  <si>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</si>
  <si>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</si>
  <si>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</si>
  <si>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</si>
  <si>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</si>
  <si>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</si>
  <si>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</si>
  <si>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</si>
  <si>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</si>
  <si>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</si>
  <si>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</si>
  <si>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</si>
  <si>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</si>
  <si>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</si>
  <si>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</si>
  <si>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</si>
  <si>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</si>
  <si>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</si>
  <si>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</si>
  <si>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</si>
  <si>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</si>
  <si>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</si>
  <si>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</si>
  <si>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</si>
  <si>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</si>
  <si>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</si>
  <si>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</si>
  <si>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</si>
  <si>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</si>
  <si>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</si>
  <si>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</si>
  <si>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</si>
  <si>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</si>
  <si>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</si>
  <si>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</si>
  <si>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</si>
  <si>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</si>
  <si>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</si>
  <si>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</si>
  <si>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</si>
  <si>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</si>
  <si>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</si>
  <si>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</si>
  <si>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</si>
  <si>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</si>
  <si>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</si>
  <si>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</si>
  <si>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</si>
  <si>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</si>
  <si>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</si>
  <si>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</si>
  <si>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</si>
  <si>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</si>
  <si>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</si>
  <si>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</si>
  <si>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</si>
  <si>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</si>
  <si>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</si>
  <si>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</si>
  <si>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</si>
  <si>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</si>
  <si>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</si>
  <si>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</si>
  <si>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</si>
  <si>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</si>
  <si>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</si>
  <si>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</si>
  <si>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</si>
  <si>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</si>
  <si>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</si>
  <si>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</si>
  <si>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</si>
  <si>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</si>
  <si>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</si>
  <si>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</si>
  <si>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</si>
  <si>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</si>
  <si>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</si>
  <si>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</si>
  <si>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</si>
  <si>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</si>
  <si>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</si>
  <si>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</si>
  <si>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</si>
  <si>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</si>
  <si>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</si>
  <si>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</si>
  <si>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</si>
  <si>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</si>
  <si>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</si>
  <si>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</si>
  <si>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</si>
  <si>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</si>
  <si>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</si>
  <si>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</si>
  <si>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</si>
  <si>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</si>
  <si>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</si>
  <si>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</si>
  <si>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</si>
  <si>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</si>
  <si>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</si>
  <si>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</si>
  <si>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</si>
  <si>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</si>
  <si>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</si>
  <si>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</si>
  <si>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</si>
  <si>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</si>
  <si>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</si>
  <si>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</si>
  <si>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</si>
  <si>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</si>
  <si>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</si>
  <si>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</si>
  <si>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</si>
  <si>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</si>
  <si>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</si>
  <si>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</si>
  <si>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</si>
  <si>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</si>
  <si>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</si>
  <si>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</si>
  <si>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</si>
  <si>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</si>
  <si>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</si>
  <si>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</si>
  <si>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</si>
  <si>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</si>
  <si>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</si>
  <si>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</si>
  <si>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</si>
  <si>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</si>
  <si>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</si>
  <si>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</si>
  <si>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</si>
  <si>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</si>
  <si>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</si>
  <si>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</si>
  <si>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</si>
  <si>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</si>
  <si>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</si>
  <si>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</si>
  <si>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</si>
  <si>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</si>
  <si>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</si>
  <si>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</si>
  <si>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</si>
  <si>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</si>
  <si>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</si>
  <si>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</si>
  <si>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</si>
  <si>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</si>
  <si>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</si>
  <si>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</si>
  <si>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</si>
  <si>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</si>
  <si>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</si>
  <si>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</si>
  <si>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</si>
  <si>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</si>
  <si>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</si>
  <si>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</si>
  <si>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</si>
  <si>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</si>
  <si>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</si>
  <si>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</si>
  <si>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</si>
  <si>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</si>
  <si>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</si>
  <si>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</si>
  <si>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</si>
  <si>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</si>
  <si>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</si>
  <si>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</si>
  <si>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</si>
  <si>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</si>
  <si>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</si>
  <si>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</si>
  <si>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</si>
  <si>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</si>
  <si>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</si>
  <si>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</si>
  <si>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</si>
  <si>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</si>
  <si>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</si>
  <si>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</si>
  <si>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</si>
  <si>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</si>
  <si>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</si>
  <si>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</si>
  <si>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</si>
  <si>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</si>
  <si>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</si>
  <si>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</si>
  <si>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</si>
  <si>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</si>
  <si>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</si>
  <si>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</si>
  <si>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</si>
  <si>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</si>
  <si>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</si>
  <si>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</si>
  <si>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</si>
  <si>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</si>
  <si>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</si>
  <si>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</si>
  <si>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</si>
  <si>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</si>
  <si>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</si>
  <si>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</si>
  <si>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</si>
  <si>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</si>
  <si>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</si>
  <si>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</si>
  <si>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</si>
  <si>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</si>
  <si>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</si>
  <si>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</si>
  <si>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</si>
  <si>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</si>
  <si>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</si>
  <si>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</si>
  <si>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</si>
  <si>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</si>
  <si>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</si>
  <si>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</si>
  <si>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</si>
  <si>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</si>
  <si>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</si>
  <si>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</si>
  <si>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</si>
  <si>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</si>
  <si>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</si>
  <si>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</si>
  <si>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</si>
  <si>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</si>
  <si>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</si>
  <si>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</si>
  <si>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</si>
  <si>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</si>
  <si>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</si>
  <si>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</si>
  <si>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</si>
  <si>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</si>
  <si>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</si>
  <si>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</si>
  <si>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</si>
  <si>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</si>
  <si>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</si>
  <si>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</si>
  <si>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</si>
  <si>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</si>
  <si>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</si>
  <si>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</si>
  <si>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</si>
  <si>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</si>
  <si>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</si>
  <si>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</si>
  <si>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</si>
  <si>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</si>
  <si>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</si>
  <si>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</si>
  <si>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</si>
  <si>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</si>
  <si>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</si>
  <si>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</si>
  <si>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</si>
  <si>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</si>
  <si>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</si>
  <si>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</si>
  <si>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</si>
  <si>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</si>
  <si>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</si>
  <si>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</si>
  <si>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</si>
  <si>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</si>
  <si>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</si>
  <si>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</si>
  <si>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</si>
  <si>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</si>
  <si>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</si>
  <si>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</si>
  <si>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</si>
  <si>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</si>
  <si>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</si>
  <si>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</si>
  <si>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</si>
  <si>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</si>
  <si>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</si>
  <si>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</si>
  <si>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</si>
  <si>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</si>
  <si>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</si>
  <si>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</si>
  <si>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</si>
  <si>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</si>
  <si>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</si>
  <si>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</si>
  <si>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</si>
  <si>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</si>
  <si>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</si>
  <si>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</si>
  <si>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</si>
  <si>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</si>
  <si>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</si>
  <si>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</si>
  <si>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</si>
  <si>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</si>
  <si>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</si>
  <si>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</si>
  <si>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</si>
  <si>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</si>
  <si>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</si>
  <si>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</si>
  <si>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</si>
  <si>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</si>
  <si>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</si>
  <si>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</si>
  <si>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</si>
  <si>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</si>
  <si>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</si>
  <si>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</si>
  <si>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</si>
  <si>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</si>
  <si>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</si>
  <si>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</si>
  <si>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</si>
  <si>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</si>
  <si>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</si>
  <si>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</si>
  <si>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</si>
  <si>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</si>
  <si>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</si>
  <si>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</si>
  <si>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</si>
  <si>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</si>
  <si>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</si>
  <si>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</si>
  <si>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</si>
  <si>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</si>
  <si>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</si>
  <si>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</si>
  <si>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</si>
  <si>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</si>
  <si>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</si>
  <si>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</si>
  <si>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</si>
  <si>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</si>
  <si>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</si>
  <si>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</si>
  <si>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</si>
  <si>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</si>
  <si>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</si>
  <si>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</si>
  <si>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</si>
  <si>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</si>
  <si>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</si>
  <si>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</si>
  <si>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</si>
  <si>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</si>
  <si>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</si>
  <si>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</si>
  <si>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</si>
  <si>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</si>
  <si>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</si>
  <si>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</si>
  <si>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</si>
  <si>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</si>
  <si>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</si>
  <si>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</si>
  <si>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</si>
  <si>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</si>
  <si>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</si>
  <si>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</si>
  <si>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</si>
  <si>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</si>
  <si>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</si>
  <si>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</si>
  <si>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</si>
  <si>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</si>
  <si>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</si>
  <si>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</si>
  <si>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</si>
  <si>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</si>
  <si>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</si>
  <si>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</si>
  <si>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</si>
  <si>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</si>
  <si>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</si>
  <si>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</si>
  <si>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</si>
  <si>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</si>
  <si>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</si>
  <si>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</si>
  <si>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</si>
  <si>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</si>
  <si>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</si>
  <si>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</si>
  <si>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</si>
  <si>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</si>
  <si>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</si>
  <si>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</si>
  <si>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</si>
  <si>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</si>
  <si>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</si>
  <si>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</si>
  <si>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</si>
  <si>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</si>
  <si>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</si>
  <si>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</si>
  <si>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</si>
  <si>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</si>
  <si>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</si>
  <si>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</si>
  <si>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</si>
  <si>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</si>
  <si>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</si>
  <si>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</si>
  <si>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</si>
  <si>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</si>
  <si>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</si>
  <si>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</si>
  <si>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</si>
  <si>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</si>
  <si>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</si>
  <si>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</si>
  <si>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</si>
  <si>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</si>
  <si>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</si>
  <si>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</si>
  <si>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</si>
  <si>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</si>
  <si>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</si>
  <si>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</si>
  <si>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</si>
  <si>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</si>
  <si>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</si>
  <si>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</si>
  <si>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</si>
  <si>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</si>
  <si>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</si>
  <si>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</si>
  <si>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</si>
  <si>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</si>
  <si>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</si>
  <si>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</si>
  <si>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</si>
  <si>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</si>
  <si>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</si>
  <si>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</si>
  <si>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</si>
  <si>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</si>
  <si>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</si>
  <si>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</si>
  <si>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</si>
  <si>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</si>
  <si>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</si>
  <si>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</si>
  <si>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</si>
  <si>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</si>
  <si>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</si>
  <si>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</si>
  <si>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</si>
  <si>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</si>
  <si>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</si>
  <si>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</si>
  <si>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</si>
  <si>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</si>
  <si>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</si>
  <si>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</si>
  <si>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</si>
  <si>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</si>
  <si>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</si>
  <si>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</si>
  <si>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</si>
  <si>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</si>
  <si>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</si>
  <si>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</si>
  <si>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</si>
  <si>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</si>
  <si>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</si>
  <si>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</si>
  <si>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</si>
  <si>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</si>
  <si>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</si>
  <si>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</si>
  <si>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</si>
  <si>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</si>
  <si>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</si>
  <si>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</si>
  <si>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</si>
  <si>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</si>
  <si>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</si>
  <si>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</si>
  <si>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</si>
  <si>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</si>
  <si>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</si>
  <si>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</si>
  <si>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</si>
  <si>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</si>
  <si>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</si>
  <si>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</si>
  <si>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</si>
  <si>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</si>
  <si>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</si>
  <si>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</si>
  <si>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</si>
  <si>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</si>
  <si>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</si>
  <si>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</si>
  <si>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</si>
  <si>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</si>
  <si>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</si>
  <si>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</si>
  <si>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</si>
  <si>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</si>
  <si>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</si>
  <si>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</si>
  <si>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</si>
  <si>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</si>
  <si>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</si>
  <si>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</si>
  <si>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</si>
  <si>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</si>
  <si>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</si>
  <si>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</si>
  <si>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</si>
  <si>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</si>
  <si>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</si>
  <si>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</si>
  <si>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</si>
  <si>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</si>
  <si>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</si>
  <si>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</si>
  <si>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</si>
  <si>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</si>
  <si>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</si>
  <si>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</si>
  <si>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</si>
  <si>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</si>
  <si>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</si>
  <si>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</si>
  <si>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</si>
  <si>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</si>
  <si>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</si>
  <si>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</si>
  <si>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</si>
  <si>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</si>
  <si>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</si>
  <si>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</si>
  <si>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</si>
  <si>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</si>
  <si>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</si>
  <si>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</si>
  <si>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</si>
  <si>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</si>
  <si>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</si>
  <si>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</si>
  <si>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</si>
  <si>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</si>
  <si>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</si>
  <si>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</si>
  <si>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</si>
  <si>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</si>
  <si>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</si>
  <si>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</si>
  <si>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</si>
  <si>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</si>
  <si>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</si>
  <si>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</si>
  <si>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</si>
  <si>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</si>
  <si>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</si>
  <si>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</si>
  <si>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</si>
  <si>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</si>
  <si>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</si>
  <si>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</si>
  <si>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</si>
  <si>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</si>
  <si>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</si>
  <si>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</si>
  <si>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</si>
  <si>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</si>
  <si>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</si>
  <si>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</si>
  <si>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</si>
  <si>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</si>
  <si>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</si>
  <si>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</si>
  <si>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</si>
  <si>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</si>
  <si>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</si>
  <si>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</si>
  <si>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</si>
  <si>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</si>
  <si>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</si>
  <si>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</si>
  <si>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</si>
  <si>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</si>
  <si>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</si>
  <si>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</si>
  <si>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</si>
  <si>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</si>
  <si>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</si>
  <si>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</si>
  <si>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</si>
  <si>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</si>
  <si>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</si>
  <si>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</si>
  <si>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</si>
  <si>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</si>
  <si>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</si>
  <si>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</si>
  <si>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</si>
  <si>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</si>
  <si>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</si>
  <si>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</si>
  <si>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</si>
  <si>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</si>
  <si>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</si>
  <si>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</si>
  <si>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</si>
  <si>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</si>
  <si>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</si>
  <si>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</si>
  <si>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</si>
  <si>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</si>
  <si>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</si>
  <si>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</si>
  <si>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</si>
  <si>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</si>
  <si>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</si>
  <si>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</si>
  <si>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</si>
  <si>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</si>
  <si>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</si>
  <si>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</si>
  <si>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</si>
  <si>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</si>
  <si>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</si>
  <si>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</si>
  <si>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</si>
  <si>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</si>
  <si>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</si>
  <si>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</si>
  <si>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</si>
  <si>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</si>
  <si>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</si>
  <si>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</si>
  <si>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</si>
  <si>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</si>
  <si>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</si>
  <si>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</si>
  <si>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</si>
  <si>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</si>
  <si>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</si>
  <si>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</si>
  <si>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</si>
  <si>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</si>
  <si>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</si>
  <si>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</si>
  <si>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</si>
  <si>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</si>
  <si>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</si>
  <si>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</si>
  <si>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</si>
  <si>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</si>
  <si>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</si>
  <si>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</si>
  <si>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</si>
  <si>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</si>
  <si>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</si>
  <si>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</si>
  <si>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</si>
  <si>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</si>
  <si>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</si>
  <si>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</si>
  <si>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</si>
  <si>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</si>
  <si>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</si>
  <si>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</si>
  <si>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</si>
  <si>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</si>
  <si>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</si>
  <si>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</si>
  <si>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</si>
  <si>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</si>
  <si>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</si>
  <si>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</si>
  <si>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</si>
  <si>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</si>
  <si>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</si>
  <si>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</si>
  <si>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</si>
  <si>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</si>
  <si>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</si>
  <si>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</si>
  <si>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</si>
  <si>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</si>
  <si>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</si>
  <si>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</si>
  <si>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</si>
  <si>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</si>
  <si>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</si>
  <si>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</si>
  <si>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</si>
  <si>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</si>
  <si>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</si>
  <si>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</si>
  <si>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</si>
  <si>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</si>
  <si>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</si>
  <si>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</si>
  <si>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</si>
  <si>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</si>
  <si>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</si>
  <si>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</si>
  <si>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</si>
  <si>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</si>
  <si>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</si>
  <si>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</si>
  <si>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</si>
  <si>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</si>
  <si>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</si>
  <si>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</si>
  <si>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</si>
  <si>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</si>
  <si>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</si>
  <si>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</si>
  <si>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</si>
  <si>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</si>
  <si>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</si>
  <si>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</si>
  <si>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</si>
  <si>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</si>
  <si>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</si>
  <si>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</si>
  <si>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</si>
  <si>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</si>
  <si>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</si>
  <si>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</si>
  <si>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</si>
  <si>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</si>
  <si>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</si>
  <si>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</si>
  <si>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</si>
  <si>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</si>
  <si>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</si>
  <si>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</si>
  <si>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</si>
  <si>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</si>
  <si>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</si>
  <si>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</si>
  <si>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</si>
  <si>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</si>
  <si>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</si>
  <si>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</si>
  <si>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</si>
  <si>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</si>
  <si>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</si>
  <si>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</si>
  <si>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</si>
  <si>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</si>
  <si>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</si>
  <si>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</si>
  <si>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</si>
  <si>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</si>
  <si>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</si>
  <si>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</si>
  <si>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</si>
  <si>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</si>
  <si>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</si>
  <si>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</si>
  <si>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</si>
  <si>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</si>
  <si>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</si>
  <si>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</si>
  <si>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</si>
  <si>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</si>
  <si>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</si>
  <si>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</si>
  <si>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</si>
  <si>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</si>
  <si>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</si>
  <si>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</si>
  <si>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</si>
  <si>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</si>
  <si>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</si>
  <si>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</si>
  <si>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</si>
  <si>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</si>
  <si>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</si>
  <si>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</si>
  <si>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</si>
  <si>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</si>
  <si>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</si>
  <si>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</si>
  <si>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</si>
  <si>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</si>
  <si>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</si>
  <si>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</si>
  <si>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</si>
  <si>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</si>
  <si>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</si>
  <si>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</si>
  <si>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</si>
  <si>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</si>
  <si>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</si>
  <si>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</si>
  <si>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</si>
  <si>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</si>
  <si>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</si>
  <si>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</si>
  <si>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</si>
  <si>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</si>
  <si>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</si>
  <si>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</si>
  <si>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</si>
  <si>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</si>
  <si>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</si>
  <si>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</si>
  <si>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</si>
  <si>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</si>
  <si>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</si>
  <si>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</si>
  <si>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</si>
  <si>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</si>
  <si>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</si>
  <si>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</si>
  <si>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</si>
  <si>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</si>
  <si>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</si>
  <si>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</si>
  <si>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</si>
  <si>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</si>
  <si>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</si>
  <si>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</si>
  <si>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</si>
  <si>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</si>
  <si>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</si>
  <si>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</si>
  <si>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</si>
  <si>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</si>
  <si>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</si>
  <si>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</si>
  <si>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</si>
  <si>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</si>
  <si>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</si>
  <si>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</si>
  <si>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</si>
  <si>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</si>
  <si>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</si>
  <si>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</si>
  <si>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</si>
  <si>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</si>
  <si>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</si>
  <si>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</si>
  <si>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</si>
  <si>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</si>
  <si>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</si>
  <si>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</si>
  <si>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</si>
  <si>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</si>
  <si>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</si>
  <si>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</si>
  <si>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</si>
  <si>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</si>
  <si>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</si>
  <si>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</si>
  <si>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</si>
  <si>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</si>
  <si>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</si>
  <si>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</si>
  <si>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</si>
  <si>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</si>
  <si>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</si>
  <si>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</si>
  <si>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</si>
  <si>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</si>
  <si>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</si>
  <si>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</si>
  <si>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</si>
  <si>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</si>
  <si>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</si>
  <si>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</si>
  <si>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</si>
  <si>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</si>
  <si>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</si>
  <si>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</si>
  <si>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</si>
  <si>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</si>
  <si>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</si>
  <si>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</si>
  <si>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</si>
  <si>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</si>
  <si>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</si>
  <si>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</si>
  <si>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</si>
  <si>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</si>
  <si>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</si>
  <si>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</si>
  <si>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</si>
  <si>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</si>
  <si>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</si>
  <si>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</si>
  <si>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</si>
  <si>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</si>
  <si>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</si>
  <si>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</si>
  <si>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</si>
  <si>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</si>
  <si>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</si>
  <si>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</si>
  <si>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</si>
  <si>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</si>
  <si>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</si>
  <si>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</si>
  <si>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</si>
  <si>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</si>
  <si>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</si>
  <si>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</si>
  <si>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</si>
  <si>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</si>
  <si>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</si>
  <si>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</si>
  <si>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</si>
  <si>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</si>
  <si>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</si>
  <si>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</si>
  <si>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</si>
  <si>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</si>
  <si>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</si>
  <si>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</si>
  <si>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</si>
  <si>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</si>
  <si>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</si>
  <si>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</si>
  <si>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</si>
  <si>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</si>
  <si>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</si>
  <si>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</si>
  <si>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</si>
  <si>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</si>
  <si>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</si>
  <si>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</si>
  <si>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</si>
  <si>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</si>
  <si>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</si>
  <si>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</si>
  <si>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</si>
  <si>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</si>
  <si>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</si>
  <si>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</si>
  <si>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</si>
  <si>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</si>
  <si>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</si>
  <si>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</si>
  <si>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</si>
  <si>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</si>
  <si>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</si>
  <si>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</si>
  <si>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</si>
  <si>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</si>
  <si>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</si>
  <si>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</si>
  <si>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</si>
  <si>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</si>
  <si>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</si>
  <si>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</si>
  <si>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</si>
  <si>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</si>
  <si>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</si>
  <si>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</si>
  <si>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</si>
  <si>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</si>
  <si>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</si>
  <si>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</si>
  <si>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</si>
  <si>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</si>
  <si>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</si>
  <si>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</si>
  <si>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</si>
  <si>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</si>
  <si>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</si>
  <si>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</si>
  <si>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</si>
  <si>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</si>
  <si>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</si>
  <si>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</si>
  <si>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</si>
  <si>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</si>
  <si>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</si>
  <si>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</si>
  <si>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</si>
  <si>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</si>
  <si>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</si>
  <si>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</si>
  <si>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</si>
  <si>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</si>
  <si>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</si>
  <si>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</si>
  <si>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</si>
  <si>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</si>
  <si>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</si>
  <si>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</si>
  <si>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</si>
  <si>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</si>
  <si>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</si>
  <si>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</si>
  <si>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</si>
  <si>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</si>
  <si>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</si>
  <si>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</si>
  <si>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</si>
  <si>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</si>
  <si>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</si>
  <si>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</si>
  <si>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</si>
  <si>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</si>
  <si>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</si>
  <si>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</si>
  <si>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</si>
  <si>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</si>
  <si>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</si>
  <si>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</si>
  <si>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</si>
  <si>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</si>
  <si>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</si>
  <si>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</si>
  <si>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</si>
  <si>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</si>
  <si>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</si>
  <si>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</si>
  <si>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</si>
  <si>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</si>
  <si>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</si>
  <si>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</si>
  <si>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</si>
  <si>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</si>
  <si>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</si>
  <si>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</si>
  <si>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</si>
  <si>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</si>
  <si>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</si>
  <si>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</si>
  <si>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</si>
  <si>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</si>
  <si>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</si>
  <si>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</si>
  <si>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</si>
  <si>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</si>
  <si>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</si>
  <si>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</si>
  <si>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</si>
  <si>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</si>
  <si>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</si>
  <si>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</si>
  <si>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</si>
  <si>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</si>
  <si>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</si>
  <si>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</si>
  <si>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</si>
  <si>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</si>
  <si>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</si>
  <si>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</si>
  <si>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</si>
  <si>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</si>
  <si>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</si>
  <si>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</si>
  <si>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</si>
  <si>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</si>
  <si>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</si>
  <si>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</si>
  <si>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</si>
  <si>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</si>
  <si>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</si>
  <si>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</si>
  <si>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</si>
  <si>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</si>
  <si>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</si>
  <si>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</si>
  <si>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</si>
  <si>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</si>
  <si>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</si>
  <si>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</si>
  <si>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</si>
  <si>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</si>
  <si>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</si>
  <si>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</si>
  <si>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</si>
  <si>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</si>
  <si>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</si>
  <si>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</si>
  <si>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</si>
  <si>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</si>
  <si>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</si>
  <si>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</si>
  <si>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</si>
  <si>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</si>
  <si>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</si>
  <si>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</si>
  <si>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</si>
  <si>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</si>
  <si>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</si>
  <si>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</si>
  <si>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</si>
  <si>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</si>
  <si>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</si>
  <si>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</si>
  <si>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</si>
  <si>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</si>
  <si>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</si>
  <si>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</si>
  <si>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</si>
  <si>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</si>
  <si>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</si>
  <si>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</si>
  <si>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</si>
  <si>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</si>
  <si>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</si>
  <si>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</si>
  <si>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</si>
  <si>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</si>
  <si>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</si>
  <si>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</si>
  <si>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</si>
  <si>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</si>
  <si>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</si>
  <si>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</si>
  <si>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</si>
  <si>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</si>
  <si>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</si>
  <si>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</si>
  <si>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</si>
  <si>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</si>
  <si>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</si>
  <si>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</si>
  <si>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</si>
  <si>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</si>
  <si>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</si>
  <si>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</si>
  <si>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</si>
  <si>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</si>
  <si>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</si>
  <si>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</si>
  <si>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</si>
  <si>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</si>
  <si>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</si>
  <si>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</si>
  <si>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</si>
  <si>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</si>
  <si>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</si>
  <si>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</si>
  <si>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</si>
  <si>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</si>
  <si>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</si>
  <si>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</si>
  <si>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</si>
  <si>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</si>
  <si>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</si>
  <si>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</si>
  <si>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</si>
  <si>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</si>
  <si>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</si>
  <si>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</si>
  <si>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</si>
  <si>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</si>
  <si>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</si>
  <si>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</si>
  <si>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</si>
  <si>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</si>
  <si>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</si>
  <si>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</si>
  <si>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</si>
  <si>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</si>
  <si>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</si>
  <si>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</si>
  <si>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</si>
  <si>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</si>
  <si>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</si>
  <si>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</si>
  <si>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</si>
  <si>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</si>
  <si>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</si>
  <si>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</si>
  <si>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</si>
  <si>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</si>
  <si>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</si>
  <si>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</si>
  <si>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</si>
  <si>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</si>
  <si>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</si>
  <si>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</si>
  <si>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</si>
  <si>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</si>
  <si>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</si>
  <si>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</si>
  <si>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</si>
  <si>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</si>
  <si>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</si>
  <si>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</si>
  <si>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</si>
  <si>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</si>
  <si>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</si>
  <si>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</si>
  <si>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</si>
  <si>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</si>
  <si>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</si>
  <si>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</si>
  <si>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</si>
  <si>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</si>
  <si>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</si>
  <si>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</si>
  <si>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</si>
  <si>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</si>
  <si>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</si>
  <si>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</si>
  <si>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</si>
  <si>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</si>
  <si>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</si>
  <si>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</si>
  <si>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</si>
  <si>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</si>
  <si>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</si>
  <si>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</si>
  <si>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</si>
  <si>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</si>
  <si>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</si>
  <si>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</si>
  <si>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</si>
  <si>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</si>
  <si>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</si>
  <si>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</si>
  <si>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</si>
  <si>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</si>
  <si>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</si>
  <si>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</si>
  <si>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</si>
  <si>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</si>
  <si>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</si>
  <si>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</si>
  <si>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</si>
  <si>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</si>
  <si>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</si>
  <si>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</si>
  <si>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</si>
  <si>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</si>
  <si>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</si>
  <si>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</si>
  <si>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</si>
  <si>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</si>
  <si>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</si>
  <si>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</si>
  <si>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</si>
  <si>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</si>
  <si>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</si>
  <si>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</si>
  <si>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</si>
  <si>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</si>
  <si>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</si>
  <si>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</si>
  <si>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</si>
  <si>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</si>
  <si>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</si>
  <si>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</si>
  <si>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</si>
  <si>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</si>
  <si>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</si>
  <si>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</si>
  <si>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</si>
  <si>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</si>
  <si>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</si>
  <si>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</si>
  <si>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</si>
  <si>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</si>
  <si>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</si>
  <si>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</si>
  <si>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</si>
  <si>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</si>
  <si>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</si>
  <si>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</si>
  <si>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</si>
  <si>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</si>
  <si>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</si>
  <si>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</si>
  <si>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</si>
  <si>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</si>
  <si>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</si>
  <si>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</si>
  <si>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</si>
  <si>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</si>
  <si>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</si>
  <si>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</si>
  <si>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</si>
  <si>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</si>
  <si>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</si>
  <si>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</si>
  <si>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</si>
  <si>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</si>
  <si>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</si>
  <si>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</si>
  <si>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</si>
  <si>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</si>
  <si>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</si>
  <si>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</si>
  <si>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</si>
  <si>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</si>
  <si>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</si>
  <si>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</si>
  <si>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</si>
  <si>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</si>
  <si>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</si>
  <si>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</si>
  <si>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</si>
  <si>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</si>
  <si>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</si>
  <si>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</si>
  <si>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</si>
  <si>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</si>
  <si>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</si>
  <si>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</si>
  <si>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</si>
  <si>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</si>
  <si>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</si>
  <si>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</si>
  <si>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</si>
  <si>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</si>
  <si>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</si>
  <si>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</si>
  <si>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</si>
  <si>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</si>
  <si>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</si>
  <si>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</si>
  <si>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</si>
  <si>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</si>
  <si>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</si>
  <si>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</si>
  <si>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</si>
  <si>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</si>
  <si>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</si>
  <si>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</si>
  <si>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</si>
  <si>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</si>
  <si>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</si>
  <si>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</si>
  <si>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</si>
  <si>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</si>
  <si>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</si>
  <si>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</si>
  <si>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</si>
  <si>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</si>
  <si>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</si>
  <si>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</si>
  <si>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</si>
  <si>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</si>
  <si>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</si>
  <si>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</si>
  <si>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</si>
  <si>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</si>
  <si>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</si>
  <si>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</si>
  <si>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</si>
  <si>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</si>
  <si>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</si>
  <si>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</si>
  <si>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</si>
  <si>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</si>
  <si>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</si>
  <si>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</si>
  <si>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</si>
  <si>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</si>
  <si>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</si>
  <si>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</si>
  <si>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</si>
  <si>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</si>
  <si>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</si>
  <si>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</si>
  <si>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</si>
  <si>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</si>
  <si>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</si>
  <si>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</si>
  <si>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</si>
  <si>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</si>
  <si>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</si>
  <si>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</si>
  <si>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</si>
  <si>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</si>
  <si>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</si>
  <si>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</si>
  <si>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</si>
  <si>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</si>
  <si>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</si>
  <si>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</si>
  <si>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</si>
  <si>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</si>
  <si>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</si>
  <si>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</si>
  <si>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</si>
  <si>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</si>
  <si>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</si>
  <si>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</si>
  <si>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</si>
  <si>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</si>
  <si>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</si>
  <si>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</si>
  <si>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</si>
  <si>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</si>
  <si>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</si>
  <si>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</si>
  <si>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</si>
  <si>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</si>
  <si>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</si>
  <si>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</si>
  <si>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</si>
  <si>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</si>
  <si>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</si>
  <si>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</si>
  <si>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</si>
  <si>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</si>
  <si>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</si>
  <si>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</si>
  <si>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</si>
  <si>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</si>
  <si>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</si>
  <si>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</si>
  <si>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</si>
  <si>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</si>
  <si>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</si>
  <si>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</si>
  <si>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</si>
  <si>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</si>
  <si>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</si>
  <si>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</si>
  <si>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</si>
  <si>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</si>
  <si>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</si>
  <si>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</si>
  <si>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</si>
  <si>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</si>
  <si>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</si>
  <si>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</si>
  <si>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</si>
  <si>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</si>
  <si>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</si>
  <si>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</si>
  <si>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</si>
  <si>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</si>
  <si>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</si>
  <si>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</si>
  <si>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</si>
  <si>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</si>
  <si>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</si>
  <si>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</si>
  <si>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</si>
  <si>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</si>
  <si>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</si>
  <si>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</si>
  <si>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</si>
  <si>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</si>
  <si>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</si>
  <si>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</si>
  <si>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</si>
  <si>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</si>
  <si>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</si>
  <si>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</si>
  <si>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</si>
  <si>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</si>
  <si>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</si>
  <si>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</si>
  <si>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</si>
  <si>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</si>
  <si>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</si>
  <si>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</si>
  <si>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</si>
  <si>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</si>
  <si>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</si>
  <si>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</si>
  <si>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</si>
  <si>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</si>
  <si>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</si>
  <si>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</si>
  <si>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</si>
  <si>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</si>
  <si>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</si>
  <si>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</si>
  <si>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</si>
  <si>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</si>
  <si>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</si>
  <si>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</si>
  <si>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</si>
  <si>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</si>
  <si>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</si>
  <si>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</si>
  <si>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</si>
  <si>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</si>
  <si>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</si>
  <si>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</si>
  <si>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</si>
  <si>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</si>
  <si>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</si>
  <si>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</si>
  <si>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</si>
  <si>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</si>
  <si>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</si>
  <si>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</si>
  <si>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</si>
  <si>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</si>
  <si>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</si>
  <si>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</si>
  <si>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</si>
  <si>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</si>
  <si>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</si>
  <si>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</si>
  <si>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</si>
  <si>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</si>
  <si>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</si>
  <si>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</si>
  <si>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</si>
  <si>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</si>
  <si>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</si>
  <si>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</si>
  <si>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</si>
  <si>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</si>
  <si>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</si>
  <si>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</si>
  <si>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</si>
  <si>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</si>
  <si>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</si>
  <si>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</si>
  <si>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</si>
  <si>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</si>
  <si>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</si>
  <si>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</si>
  <si>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</si>
  <si>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</si>
  <si>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</si>
  <si>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</si>
  <si>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</si>
  <si>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</si>
  <si>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</si>
  <si>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</si>
  <si>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</si>
  <si>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</si>
  <si>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</si>
  <si>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</si>
  <si>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</si>
  <si>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</si>
  <si>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</si>
  <si>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</si>
  <si>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</si>
  <si>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</si>
  <si>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</si>
  <si>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</si>
  <si>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</si>
  <si>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</si>
  <si>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</si>
  <si>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</si>
  <si>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</si>
  <si>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</si>
  <si>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</si>
  <si>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</si>
  <si>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</si>
  <si>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</si>
  <si>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</si>
  <si>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</si>
  <si>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</si>
  <si>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</si>
  <si>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</si>
  <si>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</si>
  <si>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</si>
  <si>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</si>
  <si>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</si>
  <si>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</si>
  <si>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</si>
  <si>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</si>
  <si>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</si>
  <si>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</si>
  <si>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</si>
  <si>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</si>
  <si>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</si>
  <si>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</si>
  <si>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</si>
  <si>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</si>
  <si>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</si>
  <si>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</si>
  <si>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</si>
  <si>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</si>
  <si>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</si>
  <si>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</si>
  <si>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</si>
  <si>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</si>
  <si>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</si>
  <si>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</si>
  <si>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</si>
  <si>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</si>
  <si>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</si>
  <si>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</si>
  <si>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</si>
  <si>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</si>
  <si>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</si>
  <si>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</si>
  <si>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</si>
  <si>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</si>
  <si>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</si>
  <si>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</si>
  <si>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</si>
  <si>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</si>
  <si>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</si>
  <si>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</si>
  <si>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</si>
  <si>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</si>
  <si>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</si>
  <si>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</si>
  <si>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</si>
  <si>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</si>
  <si>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</si>
  <si>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</si>
  <si>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</si>
  <si>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</si>
  <si>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</si>
  <si>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</si>
  <si>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</si>
  <si>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</si>
  <si>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</si>
  <si>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</si>
  <si>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</si>
  <si>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</si>
  <si>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</si>
  <si>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</si>
  <si>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</si>
  <si>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</si>
  <si>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</si>
  <si>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</si>
  <si>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</si>
  <si>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</si>
  <si>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</si>
  <si>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</si>
  <si>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</si>
  <si>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</si>
  <si>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</si>
  <si>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</si>
  <si>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</si>
  <si>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</si>
  <si>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</si>
  <si>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</si>
  <si>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</si>
  <si>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</si>
  <si>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</si>
  <si>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</si>
  <si>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</si>
  <si>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</si>
  <si>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</si>
  <si>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</si>
  <si>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</si>
  <si>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</si>
  <si>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</si>
  <si>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</si>
  <si>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</si>
  <si>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</si>
  <si>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</si>
  <si>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</si>
  <si>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</si>
  <si>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</si>
  <si>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</si>
  <si>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</si>
  <si>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</si>
  <si>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</si>
  <si>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</si>
  <si>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</si>
  <si>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</si>
  <si>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</si>
  <si>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</si>
  <si>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</si>
  <si>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</si>
  <si>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</si>
  <si>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</si>
  <si>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</si>
  <si>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</si>
  <si>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</si>
  <si>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</si>
  <si>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</si>
  <si>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</si>
  <si>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</si>
  <si>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</si>
  <si>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</si>
  <si>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</si>
  <si>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</si>
  <si>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</si>
  <si>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</si>
  <si>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</si>
  <si>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</si>
  <si>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</si>
  <si>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</si>
  <si>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</si>
  <si>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</si>
  <si>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</si>
  <si>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</si>
  <si>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</si>
  <si>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</si>
  <si>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</si>
  <si>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</si>
  <si>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</si>
  <si>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</si>
  <si>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</si>
  <si>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</si>
  <si>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</si>
  <si>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</si>
  <si>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</si>
  <si>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</si>
  <si>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</si>
  <si>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</si>
  <si>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</si>
  <si>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</si>
  <si>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</si>
  <si>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</si>
  <si>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</si>
  <si>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</si>
  <si>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</si>
  <si>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</si>
  <si>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</si>
  <si>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</si>
  <si>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</si>
  <si>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</si>
  <si>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</si>
  <si>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</si>
  <si>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</si>
  <si>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</si>
  <si>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</si>
  <si>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</si>
  <si>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</si>
  <si>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</si>
  <si>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</si>
  <si>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</si>
  <si>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</si>
  <si>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</si>
  <si>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</si>
  <si>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</si>
  <si>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</si>
  <si>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</si>
  <si>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</si>
  <si>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</si>
  <si>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</si>
  <si>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</si>
  <si>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</si>
  <si>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</si>
  <si>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</si>
  <si>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</si>
  <si>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</si>
  <si>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</si>
  <si>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</si>
  <si>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</si>
  <si>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</si>
  <si>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</si>
  <si>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</si>
  <si>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</si>
  <si>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</si>
  <si>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</si>
  <si>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</si>
  <si>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</si>
  <si>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</si>
  <si>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</si>
  <si>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</si>
  <si>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</si>
  <si>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</si>
  <si>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</si>
  <si>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</si>
  <si>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</si>
  <si>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</si>
  <si>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</si>
  <si>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</si>
  <si>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</si>
  <si>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</si>
  <si>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</si>
  <si>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</si>
  <si>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</si>
  <si>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</si>
  <si>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</si>
  <si>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</si>
  <si>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</si>
  <si>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</si>
  <si>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</si>
  <si>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</si>
  <si>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</si>
  <si>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</si>
  <si>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</si>
  <si>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</si>
  <si>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</si>
  <si>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</si>
  <si>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</si>
  <si>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</si>
  <si>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</si>
  <si>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</si>
  <si>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</si>
  <si>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</si>
  <si>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</si>
  <si>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</si>
  <si>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</si>
  <si>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</si>
  <si>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</si>
  <si>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</si>
  <si>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</si>
  <si>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</si>
  <si>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</si>
  <si>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</si>
  <si>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</si>
  <si>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</si>
  <si>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</si>
  <si>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</si>
  <si>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</si>
  <si>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</si>
  <si>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</si>
  <si>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</si>
  <si>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</si>
  <si>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</si>
  <si>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</si>
  <si>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</si>
  <si>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</si>
  <si>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</si>
  <si>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</si>
  <si>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</si>
  <si>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</si>
  <si>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</si>
  <si>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</si>
  <si>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</si>
  <si>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</si>
  <si>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</si>
  <si>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</si>
  <si>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</si>
  <si>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</si>
  <si>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</si>
  <si>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</si>
  <si>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</si>
  <si>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</si>
  <si>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</si>
  <si>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</si>
  <si>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</si>
  <si>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</si>
  <si>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</si>
  <si>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</si>
  <si>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</si>
  <si>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</si>
  <si>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</si>
  <si>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</si>
  <si>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</si>
  <si>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</si>
  <si>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</si>
  <si>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</si>
  <si>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</si>
  <si>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</si>
  <si>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</si>
  <si>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</si>
  <si>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</si>
  <si>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</si>
  <si>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</si>
  <si>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</si>
  <si>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</si>
  <si>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</si>
  <si>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</si>
  <si>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</si>
  <si>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</si>
  <si>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</si>
  <si>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</si>
  <si>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</si>
  <si>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</si>
  <si>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</si>
  <si>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</si>
  <si>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</si>
  <si>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</si>
  <si>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</si>
  <si>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</si>
  <si>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</si>
  <si>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</si>
  <si>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</si>
  <si>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</si>
  <si>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</si>
  <si>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</si>
  <si>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</si>
  <si>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</si>
  <si>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</si>
  <si>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</si>
  <si>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</si>
  <si>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</si>
  <si>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</si>
  <si>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</si>
  <si>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</si>
  <si>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</si>
  <si>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</si>
  <si>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</si>
  <si>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</si>
  <si>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</si>
  <si>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</si>
  <si>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</si>
  <si>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</si>
  <si>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</si>
  <si>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</si>
  <si>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</si>
  <si>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</si>
  <si>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</si>
  <si>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</si>
  <si>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</si>
  <si>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</si>
  <si>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</si>
  <si>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</si>
  <si>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</si>
  <si>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</si>
  <si>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</si>
  <si>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</si>
  <si>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</si>
  <si>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</si>
  <si>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</si>
  <si>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</si>
  <si>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</si>
  <si>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</si>
  <si>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</si>
  <si>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</si>
  <si>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</si>
  <si>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</si>
  <si>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</si>
  <si>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</si>
  <si>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</si>
  <si>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</si>
  <si>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</si>
  <si>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</si>
  <si>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</si>
  <si>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</si>
  <si>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</si>
  <si>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</si>
  <si>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</si>
  <si>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</si>
  <si>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</si>
  <si>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</si>
  <si>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</si>
  <si>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</si>
  <si>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</si>
  <si>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</si>
  <si>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</si>
  <si>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</si>
  <si>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</si>
  <si>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</si>
  <si>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</si>
  <si>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</si>
  <si>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</si>
  <si>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</si>
  <si>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</si>
  <si>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</si>
  <si>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</si>
  <si>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</si>
  <si>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</si>
  <si>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</si>
  <si>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</si>
  <si>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</si>
  <si>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</si>
  <si>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</si>
  <si>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</si>
  <si>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</si>
  <si>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</si>
  <si>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</si>
  <si>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</si>
  <si>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</si>
  <si>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</si>
  <si>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</si>
  <si>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</si>
  <si>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</si>
  <si>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</si>
  <si>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</si>
  <si>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</si>
  <si>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</si>
  <si>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</si>
  <si>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</si>
  <si>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</si>
  <si>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</si>
  <si>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</si>
  <si>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</si>
  <si>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</si>
  <si>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</si>
  <si>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</si>
  <si>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</si>
  <si>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</si>
  <si>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</si>
  <si>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</si>
  <si>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</si>
  <si>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</si>
  <si>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</si>
  <si>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</si>
  <si>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</si>
  <si>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</si>
  <si>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</si>
  <si>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</si>
  <si>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</si>
  <si>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</si>
  <si>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</si>
  <si>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</si>
  <si>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</si>
  <si>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</si>
  <si>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</si>
  <si>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</si>
  <si>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</si>
  <si>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</si>
  <si>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</si>
  <si>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</si>
  <si>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</si>
  <si>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</si>
  <si>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</si>
  <si>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</si>
  <si>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</si>
  <si>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</si>
  <si>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</si>
  <si>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</si>
  <si>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</si>
  <si>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</si>
  <si>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</si>
  <si>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</si>
  <si>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</si>
  <si>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</si>
  <si>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</si>
  <si>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</si>
  <si>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</si>
  <si>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</si>
  <si>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</si>
  <si>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</si>
  <si>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</si>
  <si>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</si>
  <si>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</si>
  <si>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</si>
  <si>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</si>
  <si>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</si>
  <si>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</si>
  <si>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</si>
  <si>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</si>
  <si>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</si>
  <si>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</si>
  <si>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</si>
  <si>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</si>
  <si>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</si>
  <si>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</si>
  <si>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</si>
  <si>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</si>
  <si>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</si>
  <si>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</si>
  <si>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</si>
  <si>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</si>
  <si>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</si>
  <si>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</si>
  <si>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</si>
  <si>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</si>
  <si>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</si>
  <si>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</si>
  <si>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</si>
  <si>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</si>
  <si>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</si>
  <si>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</si>
  <si>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</si>
  <si>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</si>
  <si>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</si>
  <si>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</si>
  <si>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</si>
  <si>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</si>
  <si>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</si>
  <si>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</si>
  <si>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</si>
  <si>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</si>
  <si>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</si>
  <si>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</si>
  <si>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</si>
  <si>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</si>
  <si>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</si>
  <si>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</si>
  <si>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</si>
  <si>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</si>
  <si>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</si>
  <si>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</si>
  <si>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</si>
  <si>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</si>
  <si>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</si>
  <si>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</si>
  <si>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</si>
  <si>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</si>
  <si>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</si>
  <si>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</si>
  <si>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</si>
  <si>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</si>
  <si>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</si>
  <si>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</si>
  <si>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</si>
  <si>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</si>
  <si>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</si>
  <si>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</si>
  <si>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</si>
  <si>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</si>
  <si>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</si>
  <si>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</si>
  <si>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</si>
  <si>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</si>
  <si>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</si>
  <si>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</si>
  <si>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</si>
  <si>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</si>
  <si>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</si>
  <si>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</si>
  <si>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</si>
  <si>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</si>
  <si>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</si>
  <si>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</si>
  <si>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</si>
  <si>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</si>
  <si>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</si>
  <si>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</si>
  <si>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</si>
  <si>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</si>
  <si>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</si>
  <si>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</si>
  <si>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</si>
  <si>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</si>
  <si>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</si>
  <si>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</si>
  <si>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</si>
  <si>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</si>
  <si>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</si>
  <si>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</si>
  <si>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</si>
  <si>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</si>
  <si>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</si>
  <si>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</si>
  <si>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</si>
  <si>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</si>
  <si>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</si>
  <si>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</si>
  <si>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</si>
  <si>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</si>
  <si>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</si>
  <si>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</si>
  <si>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</si>
  <si>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</si>
  <si>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</si>
  <si>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</si>
  <si>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</si>
  <si>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</si>
  <si>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</si>
  <si>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</si>
  <si>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</si>
  <si>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</si>
  <si>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</si>
  <si>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</si>
  <si>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</si>
  <si>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</si>
  <si>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</si>
  <si>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</si>
  <si>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</si>
  <si>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</si>
  <si>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</si>
  <si>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</si>
  <si>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</si>
  <si>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</si>
  <si>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</si>
  <si>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</si>
  <si>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</si>
  <si>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</si>
  <si>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</si>
  <si>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</si>
  <si>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</si>
  <si>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</si>
  <si>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</si>
  <si>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</si>
  <si>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</si>
  <si>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</si>
  <si>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</si>
  <si>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</si>
  <si>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</si>
  <si>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</si>
  <si>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</si>
  <si>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</si>
  <si>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</si>
  <si>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</si>
  <si>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</si>
  <si>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</si>
  <si>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</si>
  <si>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</si>
  <si>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</si>
  <si>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</si>
  <si>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</si>
  <si>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</si>
  <si>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</si>
  <si>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</si>
  <si>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</si>
  <si>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</si>
  <si>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</si>
  <si>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</si>
  <si>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</si>
  <si>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</si>
  <si>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</si>
  <si>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</si>
  <si>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</si>
  <si>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</si>
  <si>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</si>
  <si>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</si>
  <si>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</si>
  <si>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</si>
  <si>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</si>
  <si>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</si>
  <si>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</si>
  <si>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</si>
  <si>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</si>
  <si>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</si>
  <si>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</si>
  <si>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</si>
  <si>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</si>
  <si>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</si>
  <si>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</si>
  <si>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</si>
  <si>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</si>
  <si>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</si>
  <si>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</si>
  <si>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</si>
  <si>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</si>
  <si>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</si>
  <si>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</si>
  <si>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</si>
  <si>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</si>
  <si>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</si>
  <si>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</si>
  <si>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</si>
  <si>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</si>
  <si>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</si>
  <si>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</si>
  <si>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</si>
  <si>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</si>
  <si>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</si>
  <si>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</si>
  <si>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</si>
  <si>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</si>
  <si>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</si>
  <si>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</si>
  <si>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</si>
  <si>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</si>
  <si>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</si>
  <si>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</si>
  <si>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</si>
  <si>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</si>
  <si>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</si>
  <si>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</si>
  <si>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</si>
  <si>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</si>
  <si>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</si>
  <si>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</si>
  <si>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</si>
  <si>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</si>
  <si>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</si>
  <si>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</si>
  <si>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</si>
  <si>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</si>
  <si>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</si>
  <si>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</si>
  <si>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</si>
  <si>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</si>
  <si>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</si>
  <si>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</si>
  <si>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</si>
  <si>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</si>
  <si>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</si>
  <si>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</si>
  <si>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</si>
  <si>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</si>
  <si>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</si>
  <si>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</si>
  <si>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</si>
  <si>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</si>
  <si>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</si>
  <si>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</si>
  <si>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</si>
  <si>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</si>
  <si>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</si>
  <si>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</si>
  <si>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</si>
  <si>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</si>
  <si>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</si>
  <si>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</si>
  <si>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</si>
  <si>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</si>
  <si>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</si>
  <si>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</si>
  <si>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</si>
  <si>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</si>
  <si>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</si>
  <si>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</si>
  <si>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</si>
  <si>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</si>
  <si>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</si>
  <si>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</si>
  <si>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</si>
  <si>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</si>
  <si>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</si>
  <si>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</si>
  <si>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</si>
  <si>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</si>
  <si>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</si>
  <si>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</si>
  <si>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</si>
  <si>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</si>
  <si>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</si>
  <si>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</si>
  <si>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</si>
  <si>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</si>
  <si>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</si>
  <si>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</si>
  <si>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</si>
  <si>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</si>
  <si>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</si>
  <si>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</si>
  <si>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</si>
  <si>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</si>
  <si>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</si>
  <si>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</si>
  <si>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</si>
  <si>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</si>
  <si>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</si>
  <si>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</si>
  <si>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</si>
  <si>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</si>
  <si>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</si>
  <si>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</si>
  <si>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</si>
  <si>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</si>
  <si>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</si>
  <si>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</si>
  <si>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</si>
  <si>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</si>
  <si>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</si>
  <si>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</si>
  <si>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</si>
  <si>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</si>
  <si>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</si>
  <si>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</si>
  <si>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</si>
  <si>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</si>
  <si>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</si>
  <si>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</si>
  <si>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</si>
  <si>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</si>
  <si>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</si>
  <si>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</si>
  <si>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</si>
  <si>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</si>
  <si>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</si>
  <si>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</si>
  <si>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</si>
  <si>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</si>
  <si>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</si>
  <si>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</si>
  <si>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</si>
  <si>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</si>
  <si>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</si>
  <si>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</si>
  <si>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</si>
  <si>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</si>
  <si>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</si>
  <si>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</si>
  <si>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</si>
  <si>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</si>
  <si>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</si>
  <si>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</si>
  <si>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</si>
  <si>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</si>
  <si>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</si>
  <si>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</si>
  <si>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</si>
  <si>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</si>
  <si>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</si>
  <si>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</si>
  <si>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</si>
  <si>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</si>
  <si>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</si>
  <si>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</si>
  <si>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</si>
  <si>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</si>
  <si>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</si>
  <si>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</si>
  <si>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</si>
  <si>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</si>
  <si>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</si>
  <si>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</si>
  <si>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</si>
  <si>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</si>
  <si>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</si>
  <si>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</si>
  <si>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</si>
  <si>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</si>
  <si>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</si>
  <si>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</si>
  <si>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</si>
  <si>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</si>
  <si>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</si>
  <si>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</si>
  <si>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</si>
  <si>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</si>
  <si>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</si>
  <si>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</si>
  <si>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</si>
  <si>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</si>
  <si>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</si>
  <si>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</si>
  <si>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</si>
  <si>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</si>
  <si>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</si>
  <si>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</si>
  <si>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</si>
  <si>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</si>
  <si>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</si>
  <si>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</si>
  <si>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</si>
  <si>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</si>
  <si>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</si>
  <si>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</si>
  <si>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</si>
  <si>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</si>
  <si>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</si>
  <si>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</si>
  <si>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</si>
  <si>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</si>
  <si>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</si>
  <si>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</si>
  <si>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</si>
  <si>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</si>
  <si>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</si>
  <si>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</si>
  <si>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</si>
  <si>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</si>
  <si>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</si>
  <si>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</si>
  <si>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</si>
  <si>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</si>
  <si>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</si>
  <si>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</si>
  <si>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</si>
  <si>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</si>
  <si>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</si>
  <si>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</si>
  <si>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</si>
  <si>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</si>
  <si>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</si>
  <si>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</si>
  <si>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</si>
  <si>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</si>
  <si>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</si>
  <si>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</si>
  <si>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</si>
  <si>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</si>
  <si>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</si>
  <si>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</si>
  <si>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</si>
  <si>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</si>
  <si>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</si>
  <si>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</si>
  <si>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</si>
  <si>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</si>
  <si>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</si>
  <si>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</si>
  <si>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</si>
  <si>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</si>
  <si>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</si>
  <si>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</si>
  <si>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</si>
  <si>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</si>
  <si>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</si>
  <si>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</si>
  <si>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</si>
  <si>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</si>
  <si>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</si>
  <si>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</si>
  <si>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</si>
  <si>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</si>
  <si>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</si>
  <si>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</si>
  <si>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</si>
  <si>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</si>
  <si>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</si>
  <si>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</si>
  <si>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</si>
  <si>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</si>
  <si>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</si>
  <si>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</si>
  <si>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</si>
  <si>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</si>
  <si>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</si>
  <si>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</si>
  <si>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</si>
  <si>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</si>
  <si>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</si>
  <si>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</si>
  <si>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</si>
  <si>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</si>
  <si>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</si>
  <si>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</si>
  <si>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</si>
  <si>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</si>
  <si>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</si>
  <si>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</si>
  <si>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</si>
  <si>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</si>
  <si>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</si>
  <si>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</si>
  <si>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</si>
  <si>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</si>
  <si>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</si>
  <si>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</si>
  <si>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</si>
  <si>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</si>
  <si>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</si>
  <si>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</si>
  <si>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</si>
  <si>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</si>
  <si>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</si>
  <si>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</si>
  <si>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</si>
  <si>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</si>
  <si>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</si>
  <si>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</si>
  <si>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</si>
  <si>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</si>
  <si>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</si>
  <si>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</si>
  <si>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</si>
  <si>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</si>
  <si>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</si>
  <si>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</si>
  <si>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</si>
  <si>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</si>
  <si>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</si>
  <si>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</si>
  <si>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</si>
  <si>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</si>
  <si>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</si>
  <si>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</si>
  <si>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</si>
  <si>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</si>
  <si>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</si>
  <si>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</si>
  <si>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</si>
  <si>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</si>
  <si>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</si>
  <si>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</si>
  <si>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</si>
  <si>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</si>
  <si>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</si>
  <si>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</si>
  <si>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</si>
  <si>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</si>
  <si>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</si>
  <si>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</si>
  <si>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</si>
  <si>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</si>
  <si>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</si>
  <si>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</si>
  <si>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</si>
  <si>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</si>
  <si>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</si>
  <si>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</si>
  <si>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</si>
  <si>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</si>
  <si>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</si>
  <si>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</si>
  <si>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</si>
  <si>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</si>
  <si>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</si>
  <si>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</si>
  <si>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</si>
  <si>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</si>
  <si>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</si>
  <si>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</si>
  <si>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</si>
  <si>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</si>
  <si>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</si>
  <si>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</si>
  <si>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</si>
  <si>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</si>
  <si>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</si>
  <si>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</si>
  <si>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</si>
  <si>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</si>
  <si>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</si>
  <si>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</si>
  <si>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</si>
  <si>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</si>
  <si>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</si>
  <si>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</si>
  <si>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</si>
  <si>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</si>
  <si>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</si>
  <si>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</si>
  <si>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</si>
  <si>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</si>
  <si>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</si>
  <si>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</si>
  <si>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</si>
  <si>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</si>
  <si>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</si>
  <si>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</si>
  <si>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</si>
  <si>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</si>
  <si>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</si>
  <si>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</si>
  <si>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</si>
  <si>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</si>
  <si>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</si>
  <si>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</si>
  <si>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</si>
  <si>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</si>
  <si>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</si>
  <si>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</si>
  <si>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</si>
  <si>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</si>
  <si>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</si>
  <si>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</si>
  <si>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</si>
  <si>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</si>
  <si>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</si>
  <si>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</si>
  <si>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</si>
  <si>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</si>
  <si>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</si>
  <si>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</si>
  <si>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</si>
  <si>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</si>
  <si>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</si>
  <si>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</si>
  <si>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</si>
  <si>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</si>
  <si>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</si>
  <si>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</si>
  <si>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</si>
  <si>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</si>
  <si>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</si>
  <si>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</si>
  <si>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</si>
  <si>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</si>
  <si>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</si>
  <si>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</si>
  <si>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</si>
  <si>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</si>
  <si>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</si>
  <si>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</si>
  <si>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</si>
  <si>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</si>
  <si>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</si>
  <si>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</si>
  <si>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</si>
  <si>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</si>
  <si>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</si>
  <si>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</si>
  <si>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</si>
  <si>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</si>
  <si>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</si>
  <si>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</si>
  <si>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</si>
  <si>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</si>
  <si>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</si>
  <si>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</si>
  <si>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</si>
  <si>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</si>
  <si>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</si>
  <si>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</si>
  <si>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</si>
  <si>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</si>
  <si>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</si>
  <si>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</si>
  <si>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</si>
  <si>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</si>
  <si>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</si>
  <si>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</si>
  <si>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</si>
  <si>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</si>
  <si>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</si>
  <si>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</si>
  <si>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</si>
  <si>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</si>
  <si>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</si>
  <si>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</si>
  <si>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</si>
  <si>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</si>
  <si>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</si>
  <si>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</si>
  <si>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</si>
  <si>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</si>
  <si>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</si>
  <si>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</si>
  <si>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</si>
  <si>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</si>
  <si>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</si>
  <si>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</si>
  <si>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</si>
  <si>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</si>
  <si>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</si>
  <si>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</si>
  <si>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</si>
  <si>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</si>
  <si>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</si>
  <si>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</si>
  <si>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</si>
  <si>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</si>
  <si>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</si>
  <si>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</si>
  <si>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</si>
  <si>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</si>
  <si>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</si>
  <si>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</si>
  <si>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</si>
  <si>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</si>
  <si>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</si>
  <si>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</si>
  <si>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</si>
  <si>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</si>
  <si>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</si>
  <si>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</si>
  <si>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</si>
  <si>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</si>
  <si>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</si>
  <si>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</si>
  <si>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</si>
  <si>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</si>
  <si>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</si>
  <si>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</si>
  <si>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</si>
  <si>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</si>
  <si>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</si>
  <si>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</si>
  <si>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</si>
  <si>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</si>
  <si>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</si>
  <si>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</si>
  <si>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</si>
  <si>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</si>
  <si>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</si>
  <si>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</si>
  <si>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</si>
  <si>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</si>
  <si>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</si>
  <si>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</si>
  <si>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</si>
  <si>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</si>
  <si>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</si>
  <si>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</si>
  <si>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</si>
  <si>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</si>
  <si>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</si>
  <si>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</si>
  <si>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</si>
  <si>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</si>
  <si>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</si>
  <si>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</si>
  <si>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</si>
  <si>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</si>
  <si>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</si>
  <si>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</si>
  <si>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</si>
  <si>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</si>
  <si>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</si>
  <si>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</si>
  <si>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</si>
  <si>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</si>
  <si>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</si>
  <si>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</si>
  <si>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</si>
  <si>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</si>
  <si>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</si>
  <si>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</si>
  <si>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</si>
  <si>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</si>
  <si>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</si>
  <si>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</si>
  <si>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</si>
  <si>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</si>
  <si>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</si>
  <si>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</si>
  <si>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</si>
  <si>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</si>
  <si>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</si>
  <si>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</si>
  <si>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</si>
  <si>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</si>
  <si>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</si>
  <si>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</si>
  <si>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</si>
  <si>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</si>
  <si>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</si>
  <si>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</si>
  <si>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</si>
  <si>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</si>
  <si>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</si>
  <si>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</si>
  <si>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</si>
  <si>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</si>
  <si>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</si>
  <si>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</si>
  <si>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</si>
  <si>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</si>
  <si>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</si>
  <si>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</si>
  <si>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</si>
  <si>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</si>
  <si>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</si>
  <si>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</si>
  <si>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</si>
  <si>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</si>
  <si>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</si>
  <si>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</si>
  <si>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</si>
  <si>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</si>
  <si>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</si>
  <si>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</si>
  <si>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</si>
  <si>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</si>
  <si>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</si>
  <si>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</si>
  <si>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</si>
  <si>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</si>
  <si>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</si>
  <si>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</si>
  <si>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</si>
  <si>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</si>
  <si>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</si>
  <si>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</si>
  <si>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</si>
  <si>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</si>
  <si>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</si>
  <si>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</si>
  <si>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</si>
  <si>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</si>
  <si>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</si>
  <si>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</si>
  <si>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</si>
  <si>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</si>
  <si>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</si>
  <si>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</si>
  <si>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</si>
  <si>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</si>
  <si>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</si>
  <si>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</si>
  <si>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</si>
  <si>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</si>
  <si>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</si>
  <si>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</si>
  <si>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</si>
  <si>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</si>
  <si>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</si>
  <si>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</si>
  <si>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</si>
  <si>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</si>
  <si>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</si>
  <si>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</si>
  <si>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</si>
  <si>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</si>
  <si>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</si>
  <si>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</si>
  <si>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</si>
  <si>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</si>
  <si>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</si>
  <si>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</si>
  <si>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</si>
  <si>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</si>
  <si>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</si>
  <si>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</si>
  <si>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</si>
  <si>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</si>
  <si>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</si>
  <si>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</si>
  <si>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</si>
  <si>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</si>
  <si>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</si>
  <si>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</si>
  <si>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</si>
  <si>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</si>
  <si>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</si>
  <si>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</si>
  <si>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</si>
  <si>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</si>
  <si>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</si>
  <si>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</si>
  <si>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</si>
  <si>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</si>
  <si>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</si>
  <si>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</si>
  <si>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</si>
  <si>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</si>
  <si>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</si>
  <si>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</si>
  <si>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</si>
  <si>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</si>
  <si>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</si>
  <si>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</si>
  <si>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</si>
  <si>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</si>
  <si>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</si>
  <si>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</si>
  <si>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</si>
  <si>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</si>
  <si>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</si>
  <si>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</si>
  <si>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</si>
  <si>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</si>
  <si>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</si>
  <si>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</si>
  <si>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</si>
  <si>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</si>
  <si>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</si>
  <si>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</si>
  <si>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</si>
  <si>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</si>
  <si>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</si>
  <si>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</si>
  <si>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</si>
  <si>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</si>
  <si>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</si>
  <si>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</si>
  <si>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</si>
  <si>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</si>
  <si>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</si>
  <si>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</si>
  <si>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</si>
  <si>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</si>
  <si>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</si>
  <si>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</si>
  <si>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</si>
  <si>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</si>
  <si>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</si>
  <si>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</si>
  <si>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</si>
  <si>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</si>
  <si>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</si>
  <si>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</si>
  <si>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</si>
  <si>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</si>
  <si>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</si>
  <si>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</si>
  <si>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</si>
  <si>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</si>
  <si>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</si>
  <si>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</si>
  <si>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</si>
  <si>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</si>
  <si>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</si>
  <si>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</si>
  <si>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</si>
  <si>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</si>
  <si>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</si>
  <si>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</si>
  <si>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</si>
  <si>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</si>
  <si>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</si>
  <si>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</si>
  <si>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</si>
  <si>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</si>
  <si>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</si>
  <si>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</si>
  <si>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</si>
  <si>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</si>
  <si>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</si>
  <si>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</si>
  <si>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</si>
  <si>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</si>
  <si>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</si>
  <si>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</si>
  <si>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</si>
  <si>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</si>
  <si>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</si>
  <si>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</si>
  <si>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</si>
  <si>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</si>
  <si>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</si>
  <si>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</si>
  <si>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</si>
  <si>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</si>
  <si>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</si>
  <si>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</si>
  <si>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</si>
  <si>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</si>
  <si>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</si>
  <si>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</si>
  <si>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</si>
  <si>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</si>
  <si>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</si>
  <si>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</si>
  <si>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</si>
  <si>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</si>
  <si>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</si>
  <si>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</si>
  <si>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</si>
  <si>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</si>
  <si>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</si>
  <si>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</si>
  <si>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</si>
  <si>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</si>
  <si>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</si>
  <si>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</si>
  <si>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</si>
  <si>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</si>
  <si>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</si>
  <si>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</si>
  <si>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</si>
  <si>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</si>
  <si>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</si>
  <si>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</si>
  <si>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</si>
  <si>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</si>
  <si>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</si>
  <si>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</si>
  <si>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</si>
  <si>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</si>
  <si>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</si>
  <si>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</si>
  <si>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</si>
  <si>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</si>
  <si>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</si>
  <si>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</si>
  <si>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</si>
  <si>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</si>
  <si>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</si>
  <si>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</si>
  <si>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</si>
  <si>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</si>
  <si>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</si>
  <si>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</si>
  <si>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</si>
  <si>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</si>
  <si>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</si>
  <si>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</si>
  <si>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</si>
  <si>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</si>
  <si>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</si>
  <si>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</si>
  <si>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</si>
  <si>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</si>
  <si>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</si>
  <si>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</si>
  <si>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</si>
  <si>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</si>
  <si>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</si>
  <si>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</si>
  <si>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</si>
  <si>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</si>
  <si>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</si>
  <si>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</si>
  <si>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</si>
  <si>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</si>
  <si>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</si>
  <si>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</si>
  <si>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</si>
  <si>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</si>
  <si>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</si>
  <si>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</si>
  <si>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</si>
  <si>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</si>
  <si>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</si>
  <si>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</si>
  <si>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</si>
  <si>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</si>
  <si>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</si>
  <si>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</si>
  <si>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</si>
  <si>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</si>
  <si>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</si>
  <si>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</si>
  <si>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</si>
  <si>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</si>
  <si>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</si>
  <si>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</si>
  <si>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</si>
  <si>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</si>
  <si>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</si>
  <si>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</si>
  <si>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</si>
  <si>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</si>
  <si>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</si>
  <si>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</si>
  <si>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</si>
  <si>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</si>
  <si>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</si>
  <si>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</si>
  <si>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</si>
  <si>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</si>
  <si>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</si>
  <si>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</si>
  <si>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</si>
  <si>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</si>
  <si>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</si>
  <si>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</si>
  <si>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</si>
  <si>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</si>
  <si>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</si>
  <si>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</si>
  <si>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</si>
  <si>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</si>
  <si>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</si>
  <si>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</si>
  <si>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</si>
  <si>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</si>
  <si>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</si>
  <si>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</si>
  <si>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</si>
  <si>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</si>
  <si>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</si>
  <si>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</si>
  <si>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</si>
  <si>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</si>
  <si>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</si>
  <si>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</si>
  <si>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</si>
  <si>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</si>
  <si>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</si>
  <si>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</si>
  <si>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</si>
  <si>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</si>
  <si>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</si>
  <si>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</si>
  <si>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</si>
  <si>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</si>
  <si>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</si>
  <si>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</si>
  <si>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</si>
  <si>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</si>
  <si>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</si>
  <si>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</si>
  <si>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</si>
  <si>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</si>
  <si>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</si>
  <si>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</si>
  <si>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</si>
  <si>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</si>
  <si>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</si>
  <si>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</si>
  <si>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</si>
  <si>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</si>
  <si>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</si>
  <si>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</si>
  <si>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</si>
  <si>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</si>
  <si>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</si>
  <si>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</si>
  <si>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</si>
  <si>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</si>
  <si>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</si>
  <si>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</si>
  <si>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</si>
  <si>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</si>
  <si>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</si>
  <si>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</si>
  <si>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</si>
  <si>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</si>
  <si>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</si>
  <si>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</si>
  <si>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</si>
  <si>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</si>
  <si>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</si>
  <si>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</si>
  <si>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</si>
  <si>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</si>
  <si>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</si>
  <si>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</si>
  <si>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</si>
  <si>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</si>
  <si>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</si>
  <si>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</si>
  <si>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</si>
  <si>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</si>
  <si>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</si>
  <si>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</si>
  <si>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</si>
  <si>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</si>
  <si>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</si>
  <si>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</si>
  <si>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</si>
  <si>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</si>
  <si>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</si>
  <si>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</si>
  <si>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</si>
  <si>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</si>
  <si>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</si>
  <si>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</si>
  <si>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</si>
  <si>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</si>
  <si>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</si>
  <si>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</si>
  <si>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</si>
  <si>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</si>
  <si>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</si>
  <si>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</si>
  <si>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</si>
  <si>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</si>
  <si>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</si>
  <si>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</si>
  <si>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</si>
  <si>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</si>
  <si>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</si>
  <si>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</si>
  <si>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</si>
  <si>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</si>
  <si>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</si>
  <si>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</si>
  <si>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</si>
  <si>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</si>
  <si>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</si>
  <si>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</si>
  <si>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</si>
  <si>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</si>
  <si>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</si>
  <si>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</si>
  <si>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</si>
  <si>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</si>
  <si>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</si>
  <si>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</si>
  <si>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</si>
  <si>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</si>
  <si>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</si>
  <si>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</si>
  <si>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</si>
  <si>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</si>
  <si>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</si>
  <si>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</si>
  <si>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</si>
  <si>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</si>
  <si>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</si>
  <si>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</si>
  <si>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</si>
  <si>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</si>
  <si>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</si>
  <si>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</si>
  <si>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</si>
  <si>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</si>
  <si>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</si>
  <si>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</si>
  <si>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</si>
  <si>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</si>
  <si>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</si>
  <si>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</si>
  <si>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</si>
  <si>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</si>
  <si>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</si>
  <si>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</si>
  <si>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</si>
  <si>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</si>
  <si>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</si>
  <si>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</si>
  <si>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</si>
  <si>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</si>
  <si>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</si>
  <si>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</si>
  <si>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</si>
  <si>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</si>
  <si>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</si>
  <si>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</si>
  <si>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</si>
  <si>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</si>
  <si>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</si>
  <si>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</si>
  <si>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</si>
  <si>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</si>
  <si>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</si>
  <si>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</si>
  <si>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</si>
  <si>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</si>
  <si>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</si>
  <si>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</si>
  <si>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</si>
  <si>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</si>
  <si>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</si>
  <si>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</si>
  <si>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</si>
  <si>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</si>
  <si>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</si>
  <si>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</si>
  <si>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</si>
  <si>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</si>
  <si>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</si>
  <si>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</si>
  <si>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</si>
  <si>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</si>
  <si>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</si>
  <si>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</si>
  <si>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</si>
  <si>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</si>
  <si>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</si>
  <si>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</si>
  <si>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</si>
  <si>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</si>
  <si>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</si>
  <si>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</si>
  <si>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</si>
  <si>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</si>
  <si>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</si>
  <si>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</si>
  <si>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</si>
  <si>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</si>
  <si>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</si>
  <si>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</si>
  <si>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</si>
  <si>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</si>
  <si>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</si>
  <si>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</si>
  <si>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</si>
  <si>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</si>
  <si>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</si>
  <si>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</si>
  <si>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</si>
  <si>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</si>
  <si>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</si>
  <si>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</si>
  <si>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</si>
  <si>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</si>
  <si>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</si>
  <si>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</si>
  <si>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</si>
  <si>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</si>
  <si>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</si>
  <si>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</si>
  <si>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</si>
  <si>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</si>
  <si>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</si>
  <si>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</si>
  <si>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</si>
  <si>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</si>
  <si>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</si>
  <si>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</si>
  <si>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</si>
  <si>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</si>
  <si>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</si>
  <si>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</si>
  <si>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</si>
  <si>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</si>
  <si>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</si>
  <si>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</si>
  <si>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</si>
  <si>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</si>
  <si>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</si>
  <si>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</si>
  <si>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</si>
  <si>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</si>
  <si>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</si>
  <si>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</si>
  <si>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</si>
  <si>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</si>
  <si>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</si>
  <si>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</si>
  <si>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</si>
  <si>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</si>
  <si>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</si>
  <si>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</si>
  <si>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</si>
  <si>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</si>
  <si>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</si>
  <si>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</si>
  <si>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</si>
  <si>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</si>
  <si>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</si>
  <si>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</si>
  <si>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</si>
  <si>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</si>
  <si>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</si>
  <si>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</si>
  <si>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</si>
  <si>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</si>
  <si>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</si>
  <si>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</si>
  <si>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</si>
  <si>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</si>
  <si>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</si>
  <si>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</si>
  <si>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</si>
  <si>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</si>
  <si>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</si>
  <si>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</si>
  <si>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</si>
  <si>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</si>
  <si>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</si>
  <si>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</si>
  <si>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</si>
  <si>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</si>
  <si>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</si>
  <si>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</si>
  <si>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</si>
  <si>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</si>
  <si>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</si>
  <si>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</si>
  <si>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</si>
  <si>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</si>
  <si>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</si>
  <si>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</si>
  <si>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</si>
  <si>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</si>
  <si>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</si>
  <si>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</si>
  <si>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</si>
  <si>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</si>
  <si>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</si>
  <si>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</si>
  <si>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</si>
  <si>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</si>
  <si>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</si>
  <si>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</si>
  <si>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</si>
  <si>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</si>
  <si>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</si>
  <si>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</si>
  <si>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</si>
  <si>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</si>
  <si>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</si>
  <si>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</si>
  <si>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</si>
  <si>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</si>
  <si>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</si>
  <si>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</si>
  <si>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</si>
  <si>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</si>
  <si>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</si>
  <si>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</si>
  <si>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</si>
  <si>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</si>
  <si>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</si>
  <si>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</si>
  <si>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</si>
  <si>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</si>
  <si>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</si>
  <si>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</si>
  <si>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</si>
  <si>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</si>
  <si>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</si>
  <si>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</si>
  <si>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</si>
  <si>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</si>
  <si>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</si>
  <si>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</si>
  <si>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</si>
  <si>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</si>
  <si>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</si>
  <si>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</si>
  <si>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</si>
  <si>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</si>
  <si>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</si>
  <si>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</si>
  <si>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</si>
  <si>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</si>
  <si>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</si>
  <si>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</si>
  <si>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</si>
  <si>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</si>
  <si>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</si>
  <si>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</si>
  <si>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</si>
  <si>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</si>
  <si>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</si>
  <si>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</si>
  <si>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</si>
  <si>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</si>
  <si>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</si>
  <si>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</si>
  <si>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</si>
  <si>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</si>
  <si>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</si>
  <si>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</si>
  <si>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</si>
  <si>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</si>
  <si>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</si>
  <si>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</si>
  <si>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</si>
  <si>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</si>
  <si>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</si>
  <si>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</si>
  <si>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</si>
  <si>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</si>
  <si>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</si>
  <si>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</si>
  <si>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</si>
  <si>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</si>
  <si>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</si>
  <si>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</si>
  <si>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</si>
  <si>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</si>
  <si>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</si>
  <si>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</si>
  <si>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</si>
  <si>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</si>
  <si>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</si>
  <si>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</si>
  <si>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</si>
  <si>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</si>
  <si>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</si>
  <si>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</si>
  <si>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</si>
  <si>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</si>
  <si>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</si>
  <si>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</si>
  <si>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</si>
  <si>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</si>
  <si>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</si>
  <si>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</si>
  <si>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</si>
  <si>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</si>
  <si>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</si>
  <si>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</si>
  <si>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</si>
  <si>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</si>
  <si>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</si>
  <si>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</si>
  <si>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</si>
  <si>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</si>
  <si>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</si>
  <si>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</si>
  <si>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</si>
  <si>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</si>
  <si>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</si>
  <si>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</si>
  <si>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</si>
  <si>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</si>
  <si>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</si>
  <si>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</si>
  <si>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</si>
  <si>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</si>
  <si>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</si>
  <si>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</si>
  <si>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</si>
  <si>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</si>
  <si>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</si>
  <si>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</si>
  <si>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</si>
  <si>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</si>
  <si>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</si>
  <si>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</si>
  <si>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</si>
  <si>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</si>
  <si>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</si>
  <si>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</si>
  <si>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</si>
  <si>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</si>
  <si>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</si>
  <si>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</si>
  <si>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</si>
  <si>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</si>
  <si>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</si>
  <si>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</si>
  <si>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</si>
  <si>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</si>
  <si>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</si>
  <si>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</si>
  <si>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</si>
  <si>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</si>
  <si>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</si>
  <si>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</si>
  <si>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</si>
  <si>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</si>
  <si>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</si>
  <si>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</si>
  <si>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</si>
  <si>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</si>
  <si>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</si>
  <si>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</si>
  <si>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</si>
  <si>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</si>
  <si>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</si>
  <si>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</si>
  <si>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</si>
  <si>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</si>
  <si>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</si>
  <si>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</si>
  <si>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</si>
  <si>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</si>
  <si>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</si>
  <si>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</si>
  <si>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</si>
  <si>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</si>
  <si>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</si>
  <si>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</si>
  <si>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</si>
  <si>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</si>
  <si>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</si>
  <si>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</si>
  <si>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</si>
  <si>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</si>
  <si>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</si>
  <si>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</si>
  <si>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</si>
  <si>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</si>
  <si>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</si>
  <si>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</si>
  <si>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</si>
  <si>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</si>
  <si>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</si>
  <si>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</si>
  <si>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</si>
  <si>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</si>
  <si>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</si>
  <si>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</si>
  <si>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</si>
  <si>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</si>
  <si>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</si>
  <si>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</si>
  <si>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</si>
  <si>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</si>
  <si>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</si>
  <si>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</si>
  <si>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</si>
  <si>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</si>
  <si>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</si>
  <si>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</si>
  <si>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</si>
  <si>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</si>
  <si>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</si>
  <si>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</si>
  <si>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</si>
  <si>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</si>
  <si>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</si>
  <si>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</si>
  <si>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</si>
  <si>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</si>
  <si>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</si>
  <si>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</si>
  <si>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</si>
  <si>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</si>
  <si>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</si>
  <si>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</si>
  <si>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</si>
  <si>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</si>
  <si>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</si>
  <si>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</si>
  <si>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</si>
  <si>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</si>
  <si>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</si>
  <si>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</si>
  <si>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</si>
  <si>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</si>
  <si>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</si>
  <si>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</si>
  <si>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</si>
  <si>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</si>
  <si>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</si>
  <si>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</si>
  <si>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</si>
  <si>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</si>
  <si>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</si>
  <si>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</si>
  <si>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</si>
  <si>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</si>
  <si>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</si>
  <si>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</si>
  <si>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</si>
  <si>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</si>
  <si>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</si>
  <si>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</si>
  <si>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</si>
  <si>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</si>
  <si>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</si>
  <si>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</si>
  <si>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</si>
  <si>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</si>
  <si>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</si>
  <si>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</si>
  <si>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</si>
  <si>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</si>
  <si>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</si>
  <si>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</si>
  <si>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</si>
  <si>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</si>
  <si>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</si>
  <si>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</si>
  <si>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</si>
  <si>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</si>
  <si>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</si>
  <si>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</si>
  <si>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</si>
  <si>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</si>
  <si>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</si>
  <si>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</si>
  <si>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</si>
  <si>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</si>
  <si>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</si>
  <si>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</si>
  <si>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</si>
  <si>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</si>
  <si>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</si>
  <si>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</si>
  <si>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</si>
  <si>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</si>
  <si>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</si>
  <si>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</si>
  <si>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</si>
  <si>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</si>
  <si>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</si>
  <si>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</si>
  <si>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</si>
  <si>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</si>
  <si>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</si>
  <si>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</si>
  <si>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</si>
  <si>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</si>
  <si>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</si>
  <si>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</si>
  <si>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</si>
  <si>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</si>
  <si>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</si>
  <si>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</si>
  <si>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</si>
  <si>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</si>
  <si>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</si>
  <si>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</si>
  <si>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</si>
  <si>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</si>
  <si>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</si>
  <si>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</si>
  <si>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</si>
  <si>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</si>
  <si>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</si>
  <si>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</si>
  <si>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</si>
  <si>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</si>
  <si>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</si>
  <si>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</si>
  <si>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</si>
  <si>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</si>
  <si>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</si>
  <si>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</si>
  <si>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</si>
  <si>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</si>
  <si>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</si>
  <si>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</si>
  <si>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</si>
  <si>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</si>
  <si>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</si>
  <si>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</si>
  <si>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</si>
  <si>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</si>
  <si>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</si>
  <si>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</si>
  <si>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</si>
  <si>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</si>
  <si>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</si>
  <si>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</si>
  <si>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</si>
  <si>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</si>
  <si>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</si>
  <si>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</si>
  <si>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</si>
  <si>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</si>
  <si>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</si>
  <si>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</si>
  <si>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</si>
  <si>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</si>
  <si>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</si>
  <si>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</si>
  <si>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</si>
  <si>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</si>
  <si>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</si>
  <si>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</si>
  <si>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</si>
  <si>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</si>
  <si>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</si>
  <si>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</si>
  <si>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</si>
  <si>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</si>
  <si>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</si>
  <si>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</si>
  <si>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</si>
  <si>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</si>
  <si>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</si>
  <si>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</si>
  <si>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</si>
  <si>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</si>
  <si>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</si>
  <si>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</si>
  <si>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</si>
  <si>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</si>
  <si>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</si>
  <si>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</si>
  <si>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</si>
  <si>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</si>
  <si>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</si>
  <si>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</si>
  <si>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</si>
  <si>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</si>
  <si>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</si>
  <si>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</si>
  <si>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</si>
  <si>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</si>
  <si>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</si>
  <si>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</si>
  <si>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</si>
  <si>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</si>
  <si>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</si>
  <si>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</si>
  <si>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</si>
  <si>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</si>
  <si>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</si>
  <si>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</si>
  <si>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</si>
  <si>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</si>
  <si>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</si>
  <si>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</si>
  <si>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</si>
  <si>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</si>
  <si>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</si>
  <si>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</si>
  <si>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</si>
  <si>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</si>
  <si>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</si>
  <si>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</si>
  <si>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</si>
  <si>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</si>
  <si>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</si>
  <si>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</si>
  <si>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</si>
  <si>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</si>
  <si>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</si>
  <si>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</si>
  <si>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</si>
  <si>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</si>
  <si>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</si>
  <si>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</si>
  <si>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</si>
  <si>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</si>
  <si>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</si>
  <si>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</si>
  <si>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</si>
  <si>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</si>
  <si>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</si>
  <si>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</si>
  <si>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</si>
  <si>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</si>
  <si>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</si>
  <si>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</si>
  <si>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</si>
  <si>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</si>
  <si>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</si>
  <si>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</si>
  <si>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</si>
  <si>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</si>
  <si>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</si>
  <si>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</si>
  <si>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</si>
  <si>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</si>
  <si>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</si>
  <si>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</si>
  <si>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</si>
  <si>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</si>
  <si>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</si>
  <si>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</si>
  <si>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</si>
  <si>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</si>
  <si>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</si>
  <si>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</si>
  <si>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</si>
  <si>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</si>
  <si>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</si>
  <si>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</si>
  <si>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</si>
  <si>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</si>
  <si>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</si>
  <si>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</si>
  <si>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</si>
  <si>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</si>
  <si>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</si>
  <si>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</si>
  <si>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</si>
  <si>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</si>
  <si>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</si>
  <si>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</si>
  <si>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</si>
  <si>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</si>
  <si>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</si>
  <si>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</si>
  <si>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</si>
  <si>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</si>
  <si>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</si>
  <si>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</si>
  <si>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</si>
  <si>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</si>
  <si>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</si>
  <si>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</si>
  <si>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</si>
  <si>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</si>
  <si>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</si>
  <si>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</si>
  <si>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</si>
  <si>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</si>
  <si>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</si>
  <si>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</si>
  <si>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</si>
  <si>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</si>
  <si>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</si>
  <si>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</si>
  <si>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</si>
  <si>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</si>
  <si>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</si>
  <si>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</si>
  <si>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</si>
  <si>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</si>
  <si>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</si>
  <si>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</si>
  <si>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</si>
  <si>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</si>
  <si>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</si>
  <si>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</si>
  <si>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</si>
  <si>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</si>
  <si>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</si>
  <si>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</si>
  <si>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</si>
  <si>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</si>
  <si>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</si>
  <si>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</si>
  <si>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</si>
  <si>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</si>
  <si>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</si>
  <si>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</si>
  <si>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</si>
  <si>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</si>
  <si>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</si>
  <si>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</si>
  <si>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</si>
  <si>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</si>
  <si>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</si>
  <si>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</si>
  <si>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</si>
  <si>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</si>
  <si>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</si>
  <si>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</si>
  <si>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</si>
  <si>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</si>
  <si>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</si>
  <si>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</si>
  <si>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</si>
  <si>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</si>
  <si>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</si>
  <si>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</si>
  <si>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</si>
  <si>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</si>
  <si>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</si>
  <si>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</si>
  <si>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</si>
  <si>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</si>
  <si>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</si>
  <si>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</si>
  <si>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</si>
  <si>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</si>
  <si>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</si>
  <si>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</si>
  <si>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</si>
  <si>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</si>
  <si>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</si>
  <si>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</si>
  <si>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</si>
  <si>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</si>
  <si>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</si>
  <si>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</si>
  <si>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</si>
  <si>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</si>
  <si>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</si>
  <si>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</si>
  <si>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</si>
  <si>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</si>
  <si>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</si>
  <si>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</si>
  <si>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</si>
  <si>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</si>
  <si>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</si>
  <si>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</si>
  <si>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</si>
  <si>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</si>
  <si>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</si>
  <si>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</si>
  <si>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</si>
  <si>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</si>
  <si>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</si>
  <si>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</si>
  <si>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</si>
  <si>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</si>
  <si>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</si>
  <si>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</si>
  <si>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</si>
  <si>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</si>
  <si>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</si>
  <si>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</si>
  <si>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</si>
  <si>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</si>
  <si>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</si>
  <si>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</si>
  <si>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</si>
  <si>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</si>
  <si>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</si>
  <si>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</si>
  <si>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</si>
  <si>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</si>
  <si>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</si>
  <si>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</si>
  <si>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</si>
  <si>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</si>
  <si>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</si>
  <si>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</si>
  <si>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</si>
  <si>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</si>
  <si>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</si>
  <si>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</si>
  <si>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</si>
  <si>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</si>
  <si>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</si>
  <si>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</si>
  <si>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</si>
  <si>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</si>
  <si>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</si>
  <si>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</si>
  <si>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</si>
  <si>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</si>
  <si>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</si>
  <si>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</si>
  <si>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</si>
  <si>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</si>
  <si>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</si>
  <si>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</si>
  <si>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</si>
  <si>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</si>
  <si>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</si>
  <si>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</si>
  <si>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</si>
  <si>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</si>
  <si>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</si>
  <si>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</si>
  <si>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</si>
  <si>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</si>
  <si>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</si>
  <si>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</si>
  <si>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</si>
  <si>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</si>
  <si>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</si>
  <si>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</si>
  <si>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</si>
  <si>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</si>
  <si>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</si>
  <si>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</si>
  <si>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</si>
  <si>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</si>
  <si>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</si>
  <si>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</si>
  <si>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</si>
  <si>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</si>
  <si>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</si>
  <si>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</si>
  <si>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</si>
  <si>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</si>
  <si>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</si>
  <si>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</si>
  <si>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</si>
  <si>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</si>
  <si>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</si>
  <si>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</si>
  <si>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</si>
  <si>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</si>
  <si>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</si>
  <si>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</si>
  <si>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</si>
  <si>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</si>
  <si>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</si>
  <si>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</si>
  <si>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</si>
  <si>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</si>
  <si>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</si>
  <si>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</si>
  <si>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</si>
  <si>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</si>
  <si>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</si>
  <si>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</si>
  <si>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</si>
  <si>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</si>
  <si>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</si>
  <si>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</si>
  <si>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</si>
  <si>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</si>
  <si>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</si>
  <si>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</si>
  <si>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</si>
  <si>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</si>
  <si>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</si>
  <si>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</si>
  <si>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</si>
  <si>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</si>
  <si>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</si>
  <si>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</si>
  <si>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</si>
  <si>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</si>
  <si>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</si>
  <si>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</si>
  <si>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</si>
  <si>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</si>
  <si>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</si>
  <si>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</si>
  <si>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</si>
  <si>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</si>
  <si>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</si>
  <si>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</si>
  <si>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</si>
  <si>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</si>
  <si>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</si>
  <si>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</si>
  <si>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</si>
  <si>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</si>
  <si>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</si>
  <si>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</si>
  <si>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</si>
  <si>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</si>
  <si>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</si>
  <si>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</si>
  <si>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</si>
  <si>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</si>
  <si>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</si>
  <si>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</si>
  <si>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</si>
  <si>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</si>
  <si>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</si>
  <si>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</si>
  <si>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</si>
  <si>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</si>
  <si>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</si>
  <si>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</si>
  <si>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</si>
  <si>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</si>
  <si>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</si>
  <si>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</si>
  <si>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</si>
  <si>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</si>
  <si>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</si>
  <si>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</si>
  <si>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</si>
  <si>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</si>
  <si>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</si>
  <si>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</si>
  <si>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</si>
  <si>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</si>
  <si>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</si>
  <si>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</si>
  <si>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</si>
  <si>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</si>
  <si>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</si>
  <si>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</si>
  <si>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</si>
  <si>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</si>
  <si>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</si>
  <si>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</si>
  <si>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</si>
  <si>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</si>
  <si>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</si>
  <si>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</si>
  <si>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</si>
  <si>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</si>
  <si>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</si>
  <si>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</si>
  <si>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</si>
  <si>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</si>
  <si>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</si>
  <si>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</si>
  <si>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</si>
  <si>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</si>
  <si>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</si>
  <si>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</si>
  <si>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</si>
  <si>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</si>
  <si>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</si>
  <si>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</si>
  <si>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</si>
  <si>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</si>
  <si>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</si>
  <si>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</si>
  <si>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</si>
  <si>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</si>
  <si>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</si>
  <si>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</si>
  <si>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</si>
  <si>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</si>
  <si>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</si>
  <si>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</si>
  <si>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</si>
  <si>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</si>
  <si>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</si>
  <si>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</si>
  <si>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</si>
  <si>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</si>
  <si>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</si>
  <si>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</si>
  <si>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</si>
  <si>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</si>
  <si>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</si>
  <si>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</si>
  <si>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</si>
  <si>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</si>
  <si>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</si>
  <si>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</si>
  <si>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</si>
  <si>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</si>
  <si>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</si>
  <si>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</si>
  <si>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</si>
  <si>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</si>
  <si>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</si>
  <si>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</si>
  <si>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</si>
  <si>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</si>
  <si>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</si>
  <si>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</si>
  <si>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</si>
  <si>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</si>
  <si>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</si>
  <si>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</si>
  <si>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</si>
  <si>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</si>
  <si>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</si>
  <si>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</si>
  <si>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</si>
  <si>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</si>
  <si>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</si>
  <si>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</si>
  <si>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</si>
  <si>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</si>
  <si>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</si>
  <si>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</si>
  <si>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</si>
  <si>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</si>
  <si>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</si>
  <si>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</si>
  <si>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</si>
  <si>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</si>
  <si>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</si>
  <si>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</si>
  <si>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</si>
  <si>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</si>
  <si>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</si>
  <si>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</si>
  <si>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</si>
  <si>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</si>
  <si>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</si>
  <si>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</si>
  <si>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</si>
  <si>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</si>
  <si>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</si>
  <si>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</si>
  <si>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</si>
  <si>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</si>
  <si>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</si>
  <si>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</si>
  <si>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</si>
  <si>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</si>
  <si>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</si>
  <si>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</si>
  <si>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</si>
  <si>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</si>
  <si>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</si>
  <si>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</si>
  <si>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</si>
  <si>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</si>
  <si>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</si>
  <si>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</si>
  <si>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</si>
  <si>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</si>
  <si>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</si>
  <si>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</si>
  <si>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</si>
  <si>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</si>
  <si>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</si>
  <si>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</si>
  <si>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</si>
  <si>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</si>
  <si>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</si>
  <si>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</si>
  <si>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</si>
  <si>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</si>
  <si>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</si>
  <si>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</si>
  <si>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</si>
  <si>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</si>
  <si>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</si>
  <si>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</si>
  <si>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</si>
  <si>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</si>
  <si>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</si>
  <si>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</si>
  <si>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</si>
  <si>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</si>
  <si>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</si>
  <si>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</si>
  <si>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</si>
  <si>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</si>
  <si>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</si>
  <si>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</si>
  <si>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</si>
  <si>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</si>
  <si>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</si>
  <si>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</si>
  <si>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</si>
  <si>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</si>
  <si>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</si>
  <si>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</si>
  <si>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</si>
  <si>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</si>
  <si>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</si>
  <si>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</si>
  <si>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</si>
  <si>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</si>
  <si>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</si>
  <si>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</si>
  <si>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</si>
  <si>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</si>
  <si>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</si>
  <si>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</si>
  <si>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</si>
  <si>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</si>
  <si>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</si>
  <si>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</si>
  <si>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</si>
  <si>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</si>
  <si>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</si>
  <si>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</si>
  <si>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</si>
  <si>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</si>
  <si>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</si>
  <si>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</si>
  <si>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</si>
  <si>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</si>
  <si>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</si>
  <si>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</si>
  <si>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</si>
  <si>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</si>
  <si>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</si>
  <si>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</si>
  <si>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</si>
  <si>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</si>
  <si>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</si>
  <si>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</si>
  <si>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</si>
  <si>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</si>
  <si>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</si>
  <si>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</si>
  <si>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</si>
  <si>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</si>
  <si>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</si>
  <si>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</si>
  <si>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</si>
  <si>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</si>
  <si>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</si>
  <si>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</si>
  <si>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</si>
  <si>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</si>
  <si>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</si>
  <si>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</si>
  <si>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</si>
  <si>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</si>
  <si>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</si>
  <si>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</si>
  <si>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</si>
  <si>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</si>
  <si>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</si>
  <si>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</si>
  <si>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</si>
  <si>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</si>
  <si>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</si>
  <si>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</si>
  <si>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</si>
  <si>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</si>
  <si>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</si>
  <si>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</si>
  <si>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</si>
  <si>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</si>
  <si>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</si>
  <si>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</si>
  <si>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</si>
  <si>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</si>
  <si>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</si>
  <si>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</si>
  <si>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</si>
  <si>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</si>
  <si>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</si>
  <si>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</si>
  <si>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</si>
  <si>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</si>
  <si>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</si>
  <si>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</si>
  <si>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</si>
  <si>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</si>
  <si>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</si>
  <si>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</si>
  <si>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</si>
  <si>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</si>
  <si>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</si>
  <si>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</si>
  <si>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</si>
  <si>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</si>
  <si>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</si>
  <si>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</si>
  <si>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</si>
  <si>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</si>
  <si>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</si>
  <si>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</si>
  <si>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</si>
  <si>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</si>
  <si>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</si>
  <si>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</si>
  <si>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</si>
  <si>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</si>
  <si>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</si>
  <si>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</si>
  <si>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</si>
  <si>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</si>
  <si>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</si>
  <si>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</si>
  <si>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</si>
  <si>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</si>
  <si>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</si>
  <si>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</si>
  <si>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</si>
  <si>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</si>
  <si>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</si>
  <si>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</si>
  <si>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</si>
  <si>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</si>
  <si>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</si>
  <si>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</si>
  <si>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</si>
  <si>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</si>
  <si>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</si>
  <si>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</si>
  <si>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</si>
  <si>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</si>
  <si>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</si>
  <si>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</si>
  <si>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</si>
  <si>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</si>
  <si>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</si>
  <si>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</si>
  <si>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</si>
  <si>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</si>
  <si>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</si>
  <si>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</si>
  <si>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</si>
  <si>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</si>
  <si>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</si>
  <si>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</si>
  <si>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</si>
  <si>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</si>
  <si>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</si>
  <si>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</si>
  <si>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</si>
  <si>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</si>
  <si>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</si>
  <si>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</si>
  <si>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</si>
  <si>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</si>
  <si>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</si>
  <si>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</si>
  <si>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</si>
  <si>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</si>
  <si>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</si>
  <si>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</si>
  <si>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</si>
  <si>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</si>
  <si>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</si>
  <si>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</si>
  <si>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</si>
  <si>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</si>
  <si>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</si>
  <si>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</si>
  <si>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</si>
  <si>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</si>
  <si>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</si>
  <si>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</si>
  <si>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</si>
  <si>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</si>
  <si>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</si>
  <si>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</si>
  <si>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</si>
  <si>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</si>
  <si>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</si>
  <si>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</si>
  <si>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</si>
  <si>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</si>
  <si>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</si>
  <si>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</si>
  <si>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</si>
  <si>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</si>
  <si>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</si>
  <si>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</si>
  <si>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</si>
  <si>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</si>
  <si>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</si>
  <si>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</si>
  <si>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</si>
  <si>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</si>
  <si>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</si>
  <si>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</si>
  <si>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</si>
  <si>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</si>
  <si>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</si>
  <si>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</si>
  <si>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</si>
  <si>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</si>
  <si>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</si>
  <si>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</si>
  <si>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</si>
  <si>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</si>
  <si>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</si>
  <si>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</si>
  <si>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</si>
  <si>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</si>
  <si>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</si>
  <si>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</si>
  <si>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</si>
  <si>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</si>
  <si>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</si>
  <si>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</si>
  <si>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</si>
  <si>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</si>
  <si>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</si>
  <si>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</si>
  <si>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</si>
  <si>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</si>
  <si>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</si>
  <si>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</si>
  <si>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</si>
  <si>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</si>
  <si>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</si>
  <si>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</si>
  <si>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</si>
  <si>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</si>
  <si>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</si>
  <si>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</si>
  <si>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</si>
  <si>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</si>
  <si>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</si>
  <si>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</si>
  <si>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</si>
  <si>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</si>
  <si>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</si>
  <si>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</si>
  <si>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</si>
  <si>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</si>
  <si>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</si>
  <si>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</si>
  <si>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</si>
  <si>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</si>
  <si>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</si>
  <si>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</si>
  <si>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</si>
  <si>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</si>
  <si>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</si>
  <si>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</si>
  <si>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</si>
  <si>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</si>
  <si>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</si>
  <si>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</si>
  <si>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</si>
  <si>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</si>
  <si>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</si>
  <si>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</si>
  <si>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</si>
  <si>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</si>
  <si>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</si>
  <si>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</si>
  <si>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</si>
  <si>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</si>
  <si>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</si>
  <si>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</si>
  <si>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</si>
  <si>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</si>
  <si>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</si>
  <si>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</si>
  <si>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</si>
  <si>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</si>
  <si>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</si>
  <si>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</si>
  <si>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</si>
  <si>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</si>
  <si>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</si>
  <si>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</si>
  <si>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</si>
  <si>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</si>
  <si>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</si>
  <si>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</si>
  <si>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</si>
  <si>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</si>
  <si>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</si>
  <si>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</si>
  <si>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</si>
  <si>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</si>
  <si>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</si>
  <si>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</si>
  <si>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</si>
  <si>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</si>
  <si>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</si>
  <si>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</si>
  <si>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</si>
  <si>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</si>
  <si>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</si>
  <si>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</si>
  <si>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</si>
  <si>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</si>
  <si>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</si>
  <si>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</si>
  <si>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</si>
  <si>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</si>
  <si>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</si>
  <si>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</si>
  <si>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</si>
  <si>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</si>
  <si>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</si>
  <si>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</si>
  <si>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</si>
  <si>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</si>
  <si>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</si>
  <si>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</si>
  <si>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</si>
  <si>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</si>
  <si>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</si>
  <si>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</si>
  <si>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</si>
  <si>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</si>
  <si>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</si>
  <si>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</si>
  <si>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</si>
  <si>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</si>
  <si>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</si>
  <si>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</si>
  <si>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</si>
  <si>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</si>
  <si>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</si>
  <si>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</si>
  <si>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</si>
  <si>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</si>
  <si>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</si>
  <si>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</si>
  <si>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</si>
  <si>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</si>
  <si>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</si>
  <si>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</si>
  <si>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</si>
  <si>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</si>
  <si>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</si>
  <si>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</si>
  <si>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</si>
  <si>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</si>
  <si>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</si>
  <si>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</si>
  <si>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</si>
  <si>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</si>
  <si>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</si>
  <si>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</si>
  <si>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</si>
  <si>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</si>
  <si>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</si>
  <si>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</si>
  <si>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</si>
  <si>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</si>
  <si>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</si>
  <si>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</si>
  <si>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</si>
  <si>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</si>
  <si>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</si>
  <si>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</si>
  <si>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</si>
  <si>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</si>
  <si>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</si>
  <si>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</si>
  <si>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</si>
  <si>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</si>
  <si>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</si>
  <si>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</si>
  <si>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</si>
  <si>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</si>
  <si>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</si>
  <si>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</si>
  <si>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</si>
  <si>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</si>
  <si>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</si>
  <si>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</si>
  <si>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</si>
  <si>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</si>
  <si>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</si>
  <si>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</si>
  <si>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</si>
  <si>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</si>
  <si>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</si>
  <si>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</si>
  <si>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</si>
  <si>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</si>
  <si>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</si>
  <si>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</si>
  <si>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</si>
  <si>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</si>
  <si>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</si>
  <si>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</si>
  <si>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</si>
  <si>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</si>
  <si>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</si>
  <si>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</si>
  <si>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</si>
  <si>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</si>
  <si>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</si>
  <si>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</si>
  <si>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</si>
  <si>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</si>
  <si>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</si>
  <si>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</si>
  <si>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</si>
  <si>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</si>
  <si>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</si>
  <si>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</si>
  <si>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</si>
  <si>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</si>
  <si>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</si>
  <si>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</si>
  <si>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</si>
  <si>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</si>
  <si>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</si>
  <si>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</si>
  <si>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</si>
  <si>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</si>
  <si>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</si>
  <si>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</si>
  <si>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</si>
  <si>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</si>
  <si>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</si>
  <si>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</si>
  <si>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</si>
  <si>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</si>
  <si>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</si>
  <si>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</si>
  <si>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</si>
  <si>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</si>
  <si>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</si>
  <si>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</si>
  <si>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</si>
  <si>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</si>
  <si>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</si>
  <si>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</si>
  <si>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</si>
  <si>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</si>
  <si>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</si>
  <si>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</si>
  <si>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</si>
  <si>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</si>
  <si>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</si>
  <si>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</si>
  <si>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</si>
  <si>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</si>
  <si>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</si>
  <si>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</si>
  <si>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</si>
  <si>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</si>
  <si>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</si>
  <si>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</si>
  <si>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</si>
  <si>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</si>
  <si>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</si>
  <si>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</si>
  <si>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</si>
  <si>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</si>
  <si>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</si>
  <si>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</si>
  <si>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</si>
  <si>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</si>
  <si>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</si>
  <si>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</si>
  <si>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</si>
  <si>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</si>
  <si>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</si>
  <si>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</si>
  <si>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</si>
  <si>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</si>
  <si>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</si>
  <si>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</si>
  <si>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</si>
  <si>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</si>
  <si>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</si>
  <si>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</si>
  <si>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</si>
  <si>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</si>
  <si>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</si>
  <si>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</si>
  <si>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</si>
  <si>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</si>
  <si>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</si>
  <si>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</si>
  <si>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</si>
  <si>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</si>
  <si>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</si>
  <si>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</si>
  <si>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</si>
  <si>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</si>
  <si>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</si>
  <si>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</si>
  <si>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</si>
  <si>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</si>
  <si>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</si>
  <si>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</si>
  <si>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</si>
  <si>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</si>
  <si>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</si>
  <si>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</si>
  <si>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</si>
  <si>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</si>
  <si>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</si>
  <si>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</si>
  <si>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</si>
  <si>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</si>
  <si>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</si>
  <si>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</si>
  <si>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</si>
  <si>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</si>
  <si>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</si>
  <si>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</si>
  <si>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</si>
  <si>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</si>
  <si>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</si>
  <si>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</si>
  <si>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</si>
  <si>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</si>
  <si>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</si>
  <si>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</si>
  <si>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</si>
  <si>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</si>
  <si>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</si>
  <si>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</si>
  <si>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</si>
  <si>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</si>
  <si>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</si>
  <si>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</si>
  <si>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</si>
  <si>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</si>
  <si>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</si>
  <si>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</si>
  <si>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</si>
  <si>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</si>
  <si>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</si>
  <si>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</si>
  <si>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</si>
  <si>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</si>
  <si>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</si>
  <si>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</si>
  <si>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</si>
  <si>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</si>
  <si>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</si>
  <si>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</si>
  <si>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</si>
  <si>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</si>
  <si>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</si>
  <si>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</si>
  <si>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</si>
  <si>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</si>
  <si>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</si>
  <si>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</si>
  <si>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</si>
  <si>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</si>
  <si>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</si>
  <si>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</si>
  <si>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</si>
  <si>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</si>
  <si>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</si>
  <si>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</si>
  <si>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</si>
  <si>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</si>
  <si>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</si>
  <si>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</si>
  <si>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</si>
  <si>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</si>
  <si>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</si>
  <si>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</si>
  <si>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</si>
  <si>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</si>
  <si>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</si>
  <si>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</si>
  <si>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</si>
  <si>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</si>
  <si>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</si>
  <si>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</si>
  <si>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</si>
  <si>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</si>
  <si>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</si>
  <si>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</si>
  <si>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</si>
  <si>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</si>
  <si>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</si>
  <si>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</si>
  <si>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</si>
  <si>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</si>
  <si>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</si>
  <si>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</si>
  <si>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</si>
  <si>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</si>
  <si>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</si>
  <si>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</si>
  <si>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</si>
  <si>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</si>
  <si>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</si>
  <si>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</si>
  <si>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</si>
  <si>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</si>
  <si>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</si>
  <si>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</si>
  <si>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</si>
  <si>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</si>
  <si>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</si>
  <si>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</si>
  <si>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</si>
  <si>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</si>
  <si>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</si>
  <si>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</si>
  <si>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</si>
  <si>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</si>
  <si>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</si>
  <si>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</si>
  <si>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</si>
  <si>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</si>
  <si>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</si>
  <si>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</si>
  <si>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</si>
  <si>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</si>
  <si>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</si>
  <si>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</si>
  <si>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</si>
  <si>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</si>
  <si>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</si>
  <si>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</si>
  <si>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</si>
  <si>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</si>
  <si>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</si>
  <si>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</si>
  <si>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</si>
  <si>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</si>
  <si>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</si>
  <si>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</si>
  <si>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</si>
  <si>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</si>
  <si>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</si>
  <si>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</si>
  <si>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</si>
  <si>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</si>
  <si>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</si>
  <si>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</si>
  <si>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</si>
  <si>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</si>
  <si>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</si>
  <si>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</si>
  <si>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</si>
  <si>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</si>
  <si>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</si>
  <si>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</si>
  <si>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</si>
  <si>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</si>
  <si>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</si>
  <si>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</si>
  <si>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</si>
  <si>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</si>
  <si>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</si>
  <si>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</si>
  <si>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</si>
  <si>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</si>
  <si>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</si>
  <si>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</si>
  <si>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</si>
  <si>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</si>
  <si>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</si>
  <si>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</si>
  <si>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</si>
  <si>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</si>
  <si>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</si>
  <si>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</si>
  <si>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</si>
  <si>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</si>
  <si>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</si>
  <si>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</si>
  <si>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</si>
  <si>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</si>
  <si>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</si>
  <si>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</si>
  <si>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</si>
  <si>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</si>
  <si>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</si>
  <si>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</si>
  <si>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</si>
  <si>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</si>
  <si>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</si>
  <si>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</si>
  <si>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</si>
  <si>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</si>
  <si>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</si>
  <si>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</si>
  <si>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</si>
  <si>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</si>
  <si>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</si>
  <si>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</si>
  <si>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</si>
  <si>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</si>
  <si>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</si>
  <si>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</si>
  <si>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</si>
  <si>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</si>
  <si>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</si>
  <si>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</si>
  <si>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</si>
  <si>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</si>
  <si>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</si>
  <si>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</si>
  <si>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</si>
  <si>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</si>
  <si>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</si>
  <si>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</si>
  <si>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</si>
  <si>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</si>
  <si>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</si>
  <si>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</si>
  <si>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</si>
  <si>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</si>
  <si>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</si>
  <si>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</si>
  <si>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</si>
  <si>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</si>
  <si>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</si>
  <si>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</si>
  <si>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</si>
  <si>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</si>
  <si>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</si>
  <si>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</si>
  <si>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</si>
  <si>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</si>
  <si>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</si>
  <si>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</si>
  <si>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</si>
  <si>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</si>
  <si>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</si>
  <si>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</si>
  <si>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</si>
  <si>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</si>
  <si>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</si>
  <si>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</si>
  <si>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</si>
  <si>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</si>
  <si>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</si>
  <si>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</si>
  <si>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</si>
  <si>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</si>
  <si>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</si>
  <si>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</si>
  <si>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</si>
  <si>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</si>
  <si>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</si>
  <si>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</si>
  <si>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</si>
  <si>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</si>
  <si>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</si>
  <si>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</si>
  <si>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</si>
  <si>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</si>
  <si>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</si>
  <si>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</si>
  <si>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</si>
  <si>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</si>
  <si>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</si>
  <si>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</si>
  <si>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</si>
  <si>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</si>
  <si>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</si>
  <si>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</si>
  <si>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</si>
  <si>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</si>
  <si>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</si>
  <si>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</si>
  <si>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</si>
  <si>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</si>
  <si>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</si>
  <si>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</si>
  <si>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</si>
  <si>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</si>
  <si>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</si>
  <si>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</si>
  <si>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</si>
  <si>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</si>
  <si>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</si>
  <si>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</si>
  <si>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</si>
  <si>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</si>
  <si>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</si>
  <si>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</si>
  <si>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</si>
  <si>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</si>
  <si>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</si>
  <si>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</si>
  <si>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</si>
  <si>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</si>
  <si>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</si>
  <si>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</si>
  <si>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</si>
  <si>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</si>
  <si>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</si>
  <si>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</si>
  <si>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</si>
  <si>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</si>
  <si>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</si>
  <si>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</si>
  <si>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</si>
  <si>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</si>
  <si>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</si>
  <si>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</si>
  <si>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</si>
  <si>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</si>
  <si>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</si>
  <si>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</si>
  <si>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</si>
  <si>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</si>
  <si>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</si>
  <si>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</si>
  <si>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</si>
  <si>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</si>
  <si>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</si>
  <si>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</si>
  <si>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</si>
  <si>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</si>
  <si>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</si>
  <si>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</si>
  <si>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</si>
  <si>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</si>
  <si>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</si>
  <si>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</si>
  <si>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</si>
  <si>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</si>
  <si>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</si>
  <si>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</si>
  <si>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</si>
  <si>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</si>
  <si>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</si>
  <si>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</si>
  <si>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</si>
  <si>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</si>
  <si>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</si>
  <si>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</si>
  <si>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</si>
  <si>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</si>
  <si>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</si>
  <si>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</si>
  <si>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</si>
  <si>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</si>
  <si>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</si>
  <si>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</si>
  <si>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</si>
  <si>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</si>
  <si>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</si>
  <si>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</si>
  <si>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</si>
  <si>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</si>
  <si>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</si>
  <si>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</si>
  <si>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</si>
  <si>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</si>
  <si>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</si>
  <si>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</si>
  <si>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</si>
  <si>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</si>
  <si>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</si>
  <si>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</si>
  <si>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</si>
  <si>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</si>
  <si>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</si>
  <si>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</si>
  <si>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</si>
  <si>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</si>
  <si>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</si>
  <si>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</si>
  <si>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</si>
  <si>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</si>
  <si>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</si>
  <si>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</si>
  <si>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</si>
  <si>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</si>
  <si>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</si>
  <si>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</si>
  <si>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</si>
  <si>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</si>
  <si>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</si>
  <si>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</si>
  <si>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</si>
  <si>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</si>
  <si>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</si>
  <si>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</si>
  <si>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</si>
  <si>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</si>
  <si>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</si>
  <si>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</si>
  <si>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</si>
  <si>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</si>
  <si>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</si>
  <si>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</si>
  <si>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</si>
  <si>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</si>
  <si>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</si>
  <si>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</si>
  <si>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</si>
  <si>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</si>
  <si>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</si>
  <si>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</si>
  <si>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</si>
  <si>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</si>
  <si>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</si>
  <si>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</si>
  <si>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</si>
  <si>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</si>
  <si>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</si>
  <si>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</si>
  <si>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</si>
  <si>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</si>
  <si>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</si>
  <si>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</si>
  <si>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</si>
  <si>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</si>
  <si>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</si>
  <si>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</si>
  <si>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</si>
  <si>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</si>
  <si>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</si>
  <si>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</si>
  <si>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</si>
  <si>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</si>
  <si>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</si>
  <si>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</si>
  <si>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</si>
  <si>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</si>
  <si>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</si>
  <si>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</si>
  <si>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</si>
  <si>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</si>
  <si>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</si>
  <si>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</si>
  <si>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</si>
  <si>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</si>
  <si>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</si>
  <si>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</si>
  <si>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</si>
  <si>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</si>
  <si>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</si>
  <si>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</si>
  <si>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</si>
  <si>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</si>
  <si>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</si>
  <si>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</si>
  <si>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</si>
  <si>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</si>
  <si>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</si>
  <si>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</si>
  <si>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</si>
  <si>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</si>
  <si>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</si>
  <si>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</si>
  <si>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</si>
  <si>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</si>
  <si>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</si>
  <si>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</si>
  <si>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</si>
  <si>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</si>
  <si>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</si>
  <si>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</si>
  <si>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</si>
  <si>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</si>
  <si>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</si>
  <si>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</si>
  <si>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</si>
  <si>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</si>
  <si>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</si>
  <si>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</si>
  <si>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</si>
  <si>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</si>
  <si>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</si>
  <si>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</si>
  <si>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</si>
  <si>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</si>
  <si>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</si>
  <si>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</si>
  <si>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</si>
  <si>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</si>
  <si>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</si>
  <si>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</si>
  <si>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</si>
  <si>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</si>
  <si>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</si>
  <si>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</si>
  <si>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</si>
  <si>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</si>
  <si>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</si>
  <si>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</si>
  <si>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</si>
  <si>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</si>
  <si>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</si>
  <si>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</si>
  <si>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</si>
  <si>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</si>
  <si>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</si>
  <si>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</si>
  <si>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</si>
  <si>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</si>
  <si>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</si>
  <si>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</si>
  <si>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</si>
  <si>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</si>
  <si>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</si>
  <si>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</si>
  <si>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</si>
  <si>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</si>
  <si>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</si>
  <si>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</si>
  <si>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</si>
  <si>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</si>
  <si>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</si>
  <si>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</si>
  <si>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</si>
  <si>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</si>
  <si>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</si>
  <si>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</si>
  <si>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</si>
  <si>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</si>
  <si>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</si>
  <si>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</si>
  <si>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</si>
  <si>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</si>
  <si>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</si>
  <si>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</si>
  <si>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</si>
  <si>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</si>
  <si>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</si>
  <si>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</si>
  <si>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</si>
  <si>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</si>
  <si>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</si>
  <si>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</si>
  <si>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</si>
  <si>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</si>
  <si>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</si>
  <si>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</si>
  <si>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</si>
  <si>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</si>
  <si>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</si>
  <si>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</si>
  <si>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</si>
  <si>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</si>
  <si>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</si>
  <si>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</si>
  <si>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</si>
  <si>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</si>
  <si>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</si>
  <si>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</si>
  <si>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</si>
  <si>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</si>
  <si>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</si>
  <si>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</si>
  <si>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</si>
  <si>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</si>
  <si>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</si>
  <si>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</si>
  <si>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</si>
  <si>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</si>
  <si>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</si>
  <si>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</si>
  <si>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</si>
  <si>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</si>
  <si>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</si>
  <si>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</si>
  <si>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</si>
  <si>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</si>
  <si>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</si>
  <si>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</si>
  <si>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</si>
  <si>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</si>
  <si>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</si>
  <si>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</si>
  <si>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</si>
  <si>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</si>
  <si>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</si>
  <si>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</si>
  <si>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</si>
  <si>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</si>
  <si>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</si>
  <si>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</si>
  <si>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</si>
  <si>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</si>
  <si>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</si>
  <si>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</si>
  <si>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</si>
  <si>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</si>
  <si>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</si>
  <si>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</si>
  <si>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</si>
  <si>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</si>
  <si>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</si>
  <si>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</si>
  <si>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</si>
  <si>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</si>
  <si>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</si>
  <si>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</si>
  <si>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</si>
  <si>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</si>
  <si>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</si>
  <si>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</si>
  <si>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</si>
  <si>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</si>
  <si>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</si>
  <si>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</si>
  <si>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</si>
  <si>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</si>
  <si>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</si>
  <si>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</si>
  <si>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</si>
  <si>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</si>
  <si>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</si>
  <si>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</si>
  <si>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</si>
  <si>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</si>
  <si>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</si>
  <si>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</si>
  <si>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</si>
  <si>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</si>
  <si>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</si>
  <si>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</si>
  <si>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</si>
  <si>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</si>
  <si>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</si>
  <si>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</si>
  <si>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</si>
  <si>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</si>
  <si>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</si>
  <si>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</si>
  <si>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</si>
  <si>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</si>
  <si>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</si>
  <si>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</si>
  <si>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</si>
  <si>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</si>
  <si>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</si>
  <si>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</si>
  <si>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</si>
  <si>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</si>
  <si>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</si>
  <si>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</si>
  <si>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</si>
  <si>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</si>
  <si>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</si>
  <si>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</si>
  <si>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</si>
  <si>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</si>
  <si>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</si>
  <si>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</si>
  <si>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</si>
  <si>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</si>
  <si>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</si>
  <si>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</si>
  <si>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</si>
  <si>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</si>
  <si>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</si>
  <si>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</si>
  <si>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</si>
  <si>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</si>
  <si>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</si>
  <si>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</si>
  <si>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</si>
  <si>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</si>
  <si>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</si>
  <si>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</si>
  <si>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</si>
  <si>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</si>
  <si>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</si>
  <si>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</si>
  <si>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</si>
  <si>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</si>
  <si>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</si>
  <si>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</si>
  <si>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</si>
  <si>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</si>
  <si>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</si>
  <si>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</si>
  <si>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</si>
  <si>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</si>
  <si>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</si>
  <si>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</si>
  <si>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</si>
  <si>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</si>
  <si>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</si>
  <si>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</si>
  <si>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</si>
  <si>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</si>
  <si>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</si>
  <si>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</si>
  <si>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</si>
  <si>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</si>
  <si>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</si>
  <si>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</si>
  <si>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</si>
  <si>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</si>
  <si>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</si>
  <si>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</si>
  <si>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</si>
  <si>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</si>
  <si>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</si>
  <si>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</si>
  <si>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</si>
  <si>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</si>
  <si>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</si>
  <si>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</si>
  <si>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</si>
  <si>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</si>
  <si>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</si>
  <si>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</si>
  <si>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</si>
  <si>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</si>
  <si>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</si>
  <si>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</si>
  <si>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</si>
  <si>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</si>
  <si>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</si>
  <si>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</si>
  <si>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</si>
  <si>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</si>
  <si>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</si>
  <si>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</si>
  <si>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</si>
  <si>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</si>
  <si>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</si>
  <si>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</si>
  <si>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</si>
  <si>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</si>
  <si>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</si>
  <si>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</si>
  <si>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</si>
  <si>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</si>
  <si>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</si>
  <si>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</si>
  <si>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</si>
  <si>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</si>
  <si>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</si>
  <si>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</si>
  <si>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</si>
  <si>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</si>
  <si>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</si>
  <si>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</si>
  <si>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</si>
  <si>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</si>
  <si>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</si>
  <si>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</si>
  <si>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</si>
  <si>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</si>
  <si>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</si>
  <si>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</si>
  <si>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</si>
  <si>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</si>
  <si>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</si>
  <si>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</si>
  <si>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</si>
  <si>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</si>
  <si>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</si>
  <si>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</si>
  <si>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</si>
  <si>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</si>
  <si>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</si>
  <si>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</si>
  <si>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</si>
  <si>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</si>
  <si>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</si>
  <si>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</si>
  <si>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</si>
  <si>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</si>
  <si>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</si>
  <si>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</si>
  <si>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</si>
  <si>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</si>
  <si>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</si>
  <si>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</si>
  <si>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</si>
  <si>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</si>
  <si>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</si>
  <si>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</si>
  <si>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</si>
  <si>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</si>
  <si>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</si>
  <si>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</si>
  <si>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</si>
  <si>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</si>
  <si>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</si>
  <si>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</si>
  <si>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</si>
  <si>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</si>
  <si>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</si>
  <si>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</si>
  <si>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</si>
  <si>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</si>
  <si>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</si>
  <si>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</si>
  <si>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</si>
  <si>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</si>
  <si>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</si>
  <si>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</si>
  <si>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</si>
  <si>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</si>
  <si>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</si>
  <si>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</si>
  <si>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</si>
  <si>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</si>
  <si>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</si>
  <si>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</si>
  <si>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</si>
  <si>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</si>
  <si>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</si>
  <si>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</si>
  <si>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</si>
  <si>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</si>
  <si>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</si>
  <si>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</si>
  <si>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</si>
  <si>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</si>
  <si>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</si>
  <si>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</si>
  <si>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</si>
  <si>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</si>
  <si>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</si>
  <si>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</si>
  <si>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</si>
  <si>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</si>
  <si>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</si>
  <si>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</si>
  <si>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</si>
  <si>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</si>
  <si>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</si>
  <si>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</si>
  <si>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</si>
  <si>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</si>
  <si>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</si>
  <si>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</si>
  <si>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</si>
  <si>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</si>
  <si>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</si>
  <si>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</si>
  <si>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</si>
  <si>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</si>
  <si>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</si>
  <si>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</si>
  <si>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</si>
  <si>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</si>
  <si>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</si>
  <si>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</si>
  <si>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</si>
  <si>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</si>
  <si>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</si>
  <si>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</si>
  <si>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</si>
  <si>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</si>
  <si>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</si>
  <si>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</si>
  <si>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</si>
  <si>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</si>
  <si>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</si>
  <si>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</si>
  <si>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</si>
  <si>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</si>
  <si>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</si>
  <si>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</si>
  <si>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</si>
  <si>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</si>
  <si>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</si>
  <si>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</si>
  <si>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</si>
  <si>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</si>
  <si>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</si>
  <si>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</si>
  <si>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</si>
  <si>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</si>
  <si>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</si>
  <si>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</si>
  <si>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</si>
  <si>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</si>
  <si>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</si>
  <si>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</si>
  <si>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</si>
  <si>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</si>
  <si>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</si>
  <si>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</si>
  <si>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</si>
  <si>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</si>
  <si>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</si>
  <si>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</si>
  <si>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</si>
  <si>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</si>
  <si>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</si>
  <si>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</si>
  <si>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</si>
  <si>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</si>
  <si>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</si>
  <si>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</si>
  <si>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</si>
  <si>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</si>
  <si>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</si>
  <si>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</si>
  <si>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</si>
  <si>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</si>
  <si>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</si>
  <si>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</si>
  <si>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</si>
  <si>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</si>
  <si>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</si>
  <si>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</si>
  <si>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</si>
  <si>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</si>
  <si>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</si>
  <si>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</si>
  <si>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</si>
  <si>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</si>
  <si>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</si>
  <si>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</si>
  <si>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</si>
  <si>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</si>
  <si>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</si>
  <si>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</si>
  <si>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</si>
  <si>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</si>
  <si>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</si>
  <si>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</si>
  <si>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</si>
  <si>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</si>
  <si>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</si>
  <si>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</si>
  <si>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</si>
  <si>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</si>
  <si>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</si>
  <si>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</si>
  <si>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</si>
  <si>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</si>
  <si>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</si>
  <si>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</si>
  <si>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</si>
  <si>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</si>
  <si>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</si>
  <si>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</si>
  <si>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</si>
  <si>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</si>
  <si>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</si>
  <si>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</si>
  <si>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</si>
  <si>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</si>
  <si>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</si>
  <si>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</si>
  <si>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</si>
  <si>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</si>
  <si>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</si>
  <si>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</si>
  <si>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</si>
  <si>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</si>
  <si>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</si>
  <si>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</si>
  <si>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</si>
  <si>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</si>
  <si>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</si>
  <si>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</si>
  <si>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</si>
  <si>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</si>
  <si>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</si>
  <si>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</si>
  <si>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</si>
  <si>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</si>
  <si>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</si>
  <si>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</si>
  <si>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</si>
  <si>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</si>
  <si>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</si>
  <si>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</si>
  <si>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</si>
  <si>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</si>
  <si>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</si>
  <si>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</si>
  <si>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</si>
  <si>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</si>
  <si>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</si>
  <si>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</si>
  <si>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</si>
  <si>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</si>
  <si>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</si>
  <si>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</si>
  <si>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</si>
  <si>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</si>
  <si>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</si>
  <si>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</si>
  <si>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</si>
  <si>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</si>
  <si>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</si>
  <si>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</si>
  <si>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</si>
  <si>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</si>
  <si>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</si>
  <si>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</si>
  <si>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</si>
  <si>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</si>
  <si>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</si>
  <si>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</si>
  <si>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</si>
  <si>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</si>
  <si>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</si>
  <si>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</si>
  <si>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</si>
  <si>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</si>
  <si>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</si>
  <si>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</si>
  <si>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</si>
  <si>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</si>
  <si>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</si>
  <si>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</si>
  <si>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</si>
  <si>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</si>
  <si>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</si>
  <si>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</si>
  <si>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</si>
  <si>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</si>
  <si>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</si>
  <si>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</si>
  <si>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</si>
  <si>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</si>
  <si>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</si>
  <si>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</si>
  <si>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</si>
  <si>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</si>
  <si>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</si>
  <si>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</si>
  <si>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</si>
  <si>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</si>
  <si>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</si>
  <si>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</si>
  <si>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</si>
  <si>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</si>
  <si>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</si>
  <si>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</si>
  <si>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</si>
  <si>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</si>
  <si>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</si>
  <si>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</si>
  <si>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</si>
  <si>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</si>
  <si>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</si>
  <si>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</si>
  <si>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</si>
  <si>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</si>
  <si>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</si>
  <si>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</si>
  <si>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</si>
  <si>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</si>
  <si>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</si>
  <si>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</si>
  <si>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</si>
  <si>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</si>
  <si>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</si>
  <si>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</si>
  <si>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</si>
  <si>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</si>
  <si>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</si>
  <si>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</si>
  <si>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</si>
  <si>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</si>
  <si>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</si>
  <si>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</si>
  <si>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</si>
  <si>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</si>
  <si>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</si>
  <si>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</si>
  <si>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</si>
  <si>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</si>
  <si>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</si>
  <si>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</si>
  <si>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</si>
  <si>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</si>
  <si>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</si>
  <si>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</si>
  <si>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</si>
  <si>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</si>
  <si>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</si>
  <si>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</si>
  <si>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</si>
  <si>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</si>
  <si>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</si>
  <si>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</si>
  <si>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</si>
  <si>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</si>
  <si>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</si>
  <si>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</si>
  <si>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</si>
  <si>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</si>
  <si>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</si>
  <si>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</si>
  <si>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</si>
  <si>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</si>
  <si>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</si>
  <si>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</si>
  <si>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</si>
  <si>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</si>
  <si>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</si>
  <si>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</si>
  <si>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</si>
  <si>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</si>
  <si>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</si>
  <si>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</si>
  <si>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</si>
  <si>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</si>
  <si>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</si>
  <si>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</si>
  <si>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</si>
  <si>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</si>
  <si>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</si>
  <si>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</si>
  <si>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</si>
  <si>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</si>
  <si>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</si>
  <si>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</si>
  <si>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</si>
  <si>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</si>
  <si>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</si>
  <si>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</si>
  <si>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</si>
  <si>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</si>
  <si>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</si>
  <si>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</si>
  <si>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</si>
  <si>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</si>
  <si>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</si>
  <si>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</si>
  <si>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</si>
  <si>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</si>
  <si>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</si>
  <si>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</si>
  <si>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</si>
  <si>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</si>
  <si>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</si>
  <si>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</si>
  <si>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</si>
  <si>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</si>
  <si>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</si>
  <si>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</si>
  <si>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</si>
  <si>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</si>
  <si>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</si>
  <si>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</si>
  <si>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</si>
  <si>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</si>
  <si>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</si>
  <si>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</si>
  <si>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</si>
  <si>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</si>
  <si>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</si>
  <si>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</si>
  <si>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</si>
  <si>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</si>
  <si>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</si>
  <si>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</si>
  <si>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</si>
  <si>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</si>
  <si>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</si>
  <si>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</si>
  <si>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</si>
  <si>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</si>
  <si>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</si>
  <si>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</si>
  <si>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</si>
  <si>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</si>
  <si>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</si>
  <si>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</si>
  <si>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</si>
  <si>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</si>
  <si>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</si>
  <si>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</si>
  <si>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</si>
  <si>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</si>
  <si>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</si>
  <si>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</si>
  <si>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</si>
  <si>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</si>
  <si>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</si>
  <si>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</si>
  <si>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</si>
  <si>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</si>
  <si>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</si>
  <si>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</si>
  <si>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</si>
  <si>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</si>
  <si>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</si>
  <si>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</si>
  <si>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</si>
  <si>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</si>
  <si>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</si>
  <si>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</si>
  <si>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</si>
  <si>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</si>
  <si>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</si>
  <si>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</si>
  <si>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</si>
  <si>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</si>
  <si>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</si>
  <si>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</si>
  <si>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</si>
  <si>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</si>
  <si>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</si>
  <si>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</si>
  <si>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</si>
  <si>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</si>
  <si>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</si>
  <si>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</si>
  <si>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</si>
  <si>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</si>
  <si>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</si>
  <si>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</si>
  <si>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</si>
  <si>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</si>
  <si>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</si>
  <si>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</si>
  <si>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</si>
  <si>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</si>
  <si>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</si>
  <si>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</si>
  <si>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</si>
  <si>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</si>
  <si>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</si>
  <si>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</si>
  <si>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</si>
  <si>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</si>
  <si>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</si>
  <si>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</si>
  <si>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</si>
  <si>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</si>
  <si>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</si>
  <si>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</si>
  <si>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</si>
  <si>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</si>
  <si>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</si>
  <si>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</si>
  <si>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</si>
  <si>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</si>
  <si>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</si>
  <si>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</si>
  <si>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</si>
  <si>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</si>
  <si>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</si>
  <si>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</si>
  <si>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</si>
  <si>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</si>
  <si>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</si>
  <si>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</si>
  <si>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</si>
  <si>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</si>
  <si>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</si>
  <si>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</si>
  <si>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</si>
  <si>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</si>
  <si>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</si>
  <si>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</si>
  <si>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</si>
  <si>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</si>
  <si>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</si>
  <si>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</si>
  <si>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</si>
  <si>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</si>
  <si>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</si>
  <si>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</si>
  <si>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</si>
  <si>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</si>
  <si>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</si>
  <si>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</si>
  <si>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</si>
  <si>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</si>
  <si>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</si>
  <si>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</si>
  <si>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</si>
  <si>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</si>
  <si>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</si>
  <si>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</si>
  <si>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</si>
  <si>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</si>
  <si>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</si>
  <si>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</si>
  <si>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</si>
  <si>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</si>
  <si>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</si>
  <si>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</si>
  <si>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</si>
  <si>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</si>
  <si>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</si>
  <si>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</si>
  <si>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</si>
  <si>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</si>
  <si>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</si>
  <si>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</si>
  <si>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</si>
  <si>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</si>
  <si>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</si>
  <si>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</si>
  <si>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</si>
  <si>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</si>
  <si>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</si>
  <si>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</si>
  <si>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</si>
  <si>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</si>
  <si>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</si>
  <si>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</si>
  <si>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</si>
  <si>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</si>
  <si>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</si>
  <si>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</si>
  <si>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</si>
  <si>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</si>
  <si>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</si>
  <si>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</si>
  <si>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</si>
  <si>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</si>
  <si>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</si>
  <si>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</si>
  <si>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</si>
  <si>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</si>
  <si>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</si>
  <si>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</si>
  <si>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</si>
  <si>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</si>
  <si>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</si>
  <si>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</si>
  <si>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</si>
  <si>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</si>
  <si>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</si>
  <si>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</si>
  <si>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</si>
  <si>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</si>
  <si>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</si>
  <si>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</si>
  <si>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</si>
  <si>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</si>
  <si>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</si>
  <si>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</si>
  <si>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</si>
  <si>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</si>
  <si>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</si>
  <si>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</si>
  <si>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</si>
  <si>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</si>
  <si>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</si>
  <si>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</si>
  <si>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</si>
  <si>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</si>
  <si>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</si>
  <si>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</si>
  <si>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</si>
  <si>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</si>
  <si>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</si>
  <si>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</si>
  <si>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</si>
  <si>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</si>
  <si>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</si>
  <si>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</si>
  <si>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</si>
  <si>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</si>
  <si>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</si>
  <si>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</si>
  <si>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</si>
  <si>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</si>
  <si>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</si>
  <si>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</si>
  <si>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</si>
  <si>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</si>
  <si>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</si>
  <si>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</si>
  <si>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</si>
  <si>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</si>
  <si>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</si>
  <si>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</si>
  <si>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</si>
  <si>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</si>
  <si>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</si>
  <si>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</si>
  <si>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</si>
  <si>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</si>
  <si>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</si>
  <si>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</si>
  <si>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</si>
  <si>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</si>
  <si>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</si>
  <si>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</si>
  <si>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</si>
  <si>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</si>
  <si>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</si>
  <si>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</si>
  <si>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</si>
  <si>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</si>
  <si>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</si>
  <si>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</si>
  <si>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</si>
  <si>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</si>
  <si>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</si>
  <si>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</si>
  <si>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</si>
  <si>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</si>
  <si>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</si>
  <si>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</si>
  <si>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</si>
  <si>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</si>
  <si>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</si>
  <si>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</si>
  <si>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</si>
  <si>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</si>
  <si>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</si>
  <si>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</si>
  <si>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</si>
  <si>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</si>
  <si>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</si>
  <si>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</si>
  <si>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</si>
  <si>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</si>
  <si>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</si>
  <si>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</si>
  <si>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</si>
  <si>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</si>
  <si>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</si>
  <si>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</si>
  <si>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</si>
  <si>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</si>
  <si>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</si>
  <si>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</si>
  <si>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</si>
  <si>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</si>
  <si>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</si>
  <si>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</si>
  <si>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</si>
  <si>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</si>
  <si>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</si>
  <si>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</si>
  <si>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</si>
  <si>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</si>
  <si>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</si>
  <si>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</si>
  <si>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</si>
  <si>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</si>
  <si>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</si>
  <si>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</si>
  <si>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</si>
  <si>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</si>
  <si>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</si>
  <si>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</si>
  <si>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</si>
  <si>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</si>
  <si>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</si>
  <si>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</si>
  <si>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</si>
  <si>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</si>
  <si>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</si>
  <si>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</si>
  <si>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</si>
  <si>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</si>
  <si>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</si>
  <si>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</si>
  <si>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</si>
  <si>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</si>
  <si>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</si>
  <si>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</si>
  <si>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</si>
  <si>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</si>
  <si>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</si>
  <si>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</si>
  <si>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</si>
  <si>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</si>
  <si>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</si>
  <si>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</si>
  <si>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</si>
  <si>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</si>
  <si>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</si>
  <si>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</si>
  <si>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</si>
  <si>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</si>
  <si>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</si>
  <si>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</si>
  <si>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</si>
  <si>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</si>
  <si>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</si>
  <si>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</si>
  <si>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</si>
  <si>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</si>
  <si>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</si>
  <si>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</si>
  <si>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</si>
  <si>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</si>
  <si>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</si>
  <si>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</si>
  <si>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</si>
  <si>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</si>
  <si>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</si>
  <si>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</si>
  <si>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</si>
  <si>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</si>
  <si>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</si>
  <si>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</si>
  <si>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</si>
  <si>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</si>
  <si>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</si>
  <si>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</si>
  <si>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</si>
  <si>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</si>
  <si>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</si>
  <si>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</si>
  <si>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</si>
  <si>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</si>
  <si>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</si>
  <si>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</si>
  <si>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</si>
  <si>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</si>
  <si>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</si>
  <si>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</si>
  <si>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</si>
  <si>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</si>
  <si>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</si>
  <si>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</si>
  <si>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</si>
  <si>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</si>
  <si>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</si>
  <si>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</si>
  <si>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</si>
  <si>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</si>
  <si>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</si>
  <si>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</si>
  <si>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</si>
  <si>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</si>
  <si>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</si>
  <si>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</si>
  <si>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</si>
  <si>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</si>
  <si>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</si>
  <si>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</si>
  <si>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</si>
  <si>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</si>
  <si>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</si>
  <si>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</si>
  <si>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</si>
  <si>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</si>
  <si>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</si>
  <si>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</si>
  <si>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</si>
  <si>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</si>
  <si>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</si>
  <si>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</si>
  <si>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</si>
  <si>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</si>
  <si>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</si>
  <si>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</si>
  <si>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</si>
  <si>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</si>
  <si>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</si>
  <si>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</si>
  <si>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</si>
  <si>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</si>
  <si>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</si>
  <si>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</si>
  <si>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</si>
  <si>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</si>
  <si>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</si>
  <si>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</si>
  <si>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</si>
  <si>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</si>
  <si>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</si>
  <si>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</si>
  <si>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</si>
  <si>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</si>
  <si>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</si>
  <si>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</si>
  <si>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</si>
  <si>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</si>
  <si>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</si>
  <si>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</si>
  <si>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</si>
  <si>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</si>
  <si>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</si>
  <si>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</si>
  <si>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</si>
  <si>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</si>
  <si>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</si>
  <si>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</si>
  <si>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</si>
  <si>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</si>
  <si>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</si>
  <si>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</si>
  <si>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</si>
  <si>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</si>
  <si>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</si>
  <si>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</si>
  <si>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</si>
  <si>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</si>
  <si>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</si>
  <si>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</si>
  <si>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</si>
  <si>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</si>
  <si>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</si>
  <si>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</si>
  <si>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</si>
  <si>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</si>
  <si>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</si>
  <si>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</si>
  <si>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</si>
  <si>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</si>
  <si>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</si>
  <si>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</si>
  <si>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</si>
  <si>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</si>
  <si>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</si>
  <si>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</si>
  <si>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</si>
  <si>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</si>
  <si>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</si>
  <si>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</si>
  <si>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</si>
  <si>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</si>
  <si>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</si>
  <si>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</si>
  <si>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</si>
  <si>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</si>
  <si>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</si>
  <si>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</si>
  <si>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</si>
  <si>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</si>
  <si>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</si>
  <si>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</si>
  <si>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</si>
  <si>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</si>
  <si>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</si>
  <si>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</si>
  <si>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</si>
  <si>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</si>
  <si>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</si>
  <si>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</si>
  <si>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</si>
  <si>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</si>
  <si>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</si>
  <si>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</si>
  <si>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</si>
  <si>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</si>
  <si>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</si>
  <si>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</si>
  <si>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</si>
  <si>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</si>
  <si>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</si>
  <si>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</si>
  <si>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</si>
  <si>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</si>
  <si>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</si>
  <si>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</si>
  <si>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</si>
  <si>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</si>
  <si>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</si>
  <si>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</si>
  <si>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</si>
  <si>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</si>
  <si>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</si>
  <si>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</si>
  <si>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</si>
  <si>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</si>
  <si>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</si>
  <si>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</si>
  <si>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</si>
  <si>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</si>
  <si>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</si>
  <si>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</si>
  <si>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</si>
  <si>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</si>
  <si>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</si>
  <si>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</si>
  <si>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</si>
  <si>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</si>
  <si>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</si>
  <si>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</si>
  <si>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</si>
  <si>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</si>
  <si>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</si>
  <si>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</si>
  <si>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</si>
  <si>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</si>
  <si>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</si>
  <si>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</si>
  <si>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</si>
  <si>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</si>
  <si>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</si>
  <si>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</si>
  <si>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</si>
  <si>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</si>
  <si>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</si>
  <si>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</si>
  <si>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</si>
  <si>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</si>
  <si>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</si>
  <si>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</si>
  <si>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</si>
  <si>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</si>
  <si>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</si>
  <si>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</si>
  <si>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</si>
  <si>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</si>
  <si>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</si>
  <si>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</si>
  <si>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</si>
  <si>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</si>
  <si>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</si>
  <si>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</si>
  <si>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</si>
  <si>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</si>
  <si>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</si>
  <si>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</si>
  <si>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</si>
  <si>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</si>
  <si>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</si>
  <si>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</si>
  <si>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</si>
  <si>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</si>
  <si>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</si>
  <si>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</si>
  <si>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</si>
  <si>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</si>
  <si>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</si>
  <si>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</si>
  <si>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</si>
  <si>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</si>
  <si>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</si>
  <si>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</si>
  <si>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</si>
  <si>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</si>
  <si>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</si>
  <si>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</si>
  <si>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</si>
  <si>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</si>
  <si>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</si>
  <si>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</si>
  <si>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</si>
  <si>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</si>
  <si>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</si>
  <si>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</si>
  <si>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</si>
  <si>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</si>
  <si>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</si>
  <si>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</si>
  <si>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</si>
  <si>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</si>
  <si>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</si>
  <si>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</si>
  <si>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</si>
  <si>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</si>
  <si>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</si>
  <si>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</si>
  <si>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</si>
  <si>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</si>
  <si>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</si>
  <si>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</si>
  <si>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</si>
  <si>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</si>
  <si>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</si>
  <si>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</si>
  <si>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</si>
  <si>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</si>
  <si>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</si>
  <si>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</si>
  <si>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</si>
  <si>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</si>
  <si>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</si>
  <si>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</si>
  <si>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</si>
  <si>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</si>
  <si>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</si>
  <si>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</si>
  <si>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</si>
  <si>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</si>
  <si>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</si>
  <si>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</si>
  <si>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</si>
  <si>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</si>
  <si>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</si>
  <si>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</si>
  <si>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</si>
  <si>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</si>
  <si>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</si>
  <si>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</si>
  <si>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</si>
  <si>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</si>
  <si>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</si>
  <si>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</si>
  <si>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</si>
  <si>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</si>
  <si>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</si>
  <si>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</si>
  <si>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</si>
  <si>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</si>
  <si>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</si>
  <si>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</si>
  <si>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</si>
  <si>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</si>
  <si>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</si>
  <si>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</si>
  <si>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</si>
  <si>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</si>
  <si>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</si>
  <si>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</si>
  <si>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</si>
  <si>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</si>
  <si>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</si>
  <si>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</si>
  <si>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</si>
  <si>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</si>
  <si>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</si>
  <si>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</si>
  <si>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</si>
  <si>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</si>
  <si>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</si>
  <si>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</si>
  <si>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</si>
  <si>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</si>
  <si>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</si>
  <si>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</si>
  <si>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</si>
  <si>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</si>
  <si>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</si>
  <si>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</si>
  <si>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</si>
  <si>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</si>
  <si>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</si>
  <si>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</si>
  <si>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</si>
  <si>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</si>
  <si>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</si>
  <si>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</si>
  <si>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</si>
  <si>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</si>
  <si>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</si>
  <si>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</si>
  <si>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</si>
  <si>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</si>
  <si>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</si>
  <si>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</si>
  <si>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</si>
  <si>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</si>
  <si>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</si>
  <si>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</si>
  <si>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</si>
  <si>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</si>
  <si>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</si>
  <si>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</si>
  <si>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</si>
  <si>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</si>
  <si>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</si>
  <si>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</si>
  <si>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</si>
  <si>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</si>
  <si>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</si>
  <si>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</si>
  <si>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</si>
  <si>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</si>
  <si>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</si>
  <si>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</si>
  <si>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</si>
  <si>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</si>
  <si>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</si>
  <si>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</si>
  <si>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</si>
  <si>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</si>
  <si>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</si>
  <si>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</si>
  <si>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</si>
  <si>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</si>
  <si>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</si>
  <si>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</si>
  <si>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</si>
  <si>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</si>
  <si>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</si>
  <si>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</si>
  <si>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</si>
  <si>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</si>
  <si>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</si>
  <si>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</si>
  <si>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</si>
  <si>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</si>
  <si>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</si>
  <si>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</si>
  <si>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</si>
  <si>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</si>
  <si>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</si>
  <si>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</si>
  <si>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</si>
  <si>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</si>
  <si>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</si>
  <si>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</si>
  <si>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</si>
  <si>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</si>
  <si>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</si>
  <si>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</si>
  <si>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</si>
  <si>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</si>
  <si>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</si>
  <si>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</si>
  <si>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</si>
  <si>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</si>
  <si>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</si>
  <si>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</si>
  <si>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</si>
  <si>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</si>
  <si>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</si>
  <si>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</si>
  <si>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</si>
  <si>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</si>
  <si>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</si>
  <si>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</si>
  <si>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</si>
  <si>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</si>
  <si>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</si>
  <si>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</si>
  <si>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</si>
  <si>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</si>
  <si>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</si>
  <si>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</si>
  <si>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</si>
  <si>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</si>
  <si>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</si>
  <si>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</si>
  <si>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</si>
  <si>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</si>
  <si>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</si>
  <si>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</si>
  <si>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</si>
  <si>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</si>
  <si>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</si>
  <si>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</si>
  <si>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</si>
  <si>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</si>
  <si>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</si>
  <si>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</si>
  <si>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</si>
  <si>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</si>
  <si>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</si>
  <si>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</si>
  <si>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</si>
  <si>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</si>
  <si>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</si>
  <si>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</si>
  <si>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</si>
  <si>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</si>
  <si>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</si>
  <si>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</si>
  <si>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</si>
  <si>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</si>
  <si>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</si>
  <si>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</si>
  <si>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</si>
  <si>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</si>
  <si>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</si>
  <si>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</si>
  <si>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</si>
  <si>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</si>
  <si>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</si>
  <si>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</si>
  <si>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</si>
  <si>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</si>
  <si>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</si>
  <si>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</si>
  <si>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</si>
  <si>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</si>
  <si>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</si>
  <si>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</si>
  <si>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</si>
  <si>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</si>
  <si>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</si>
  <si>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</si>
  <si>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</si>
  <si>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</si>
  <si>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</si>
  <si>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</si>
  <si>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</si>
  <si>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</si>
  <si>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</si>
  <si>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</si>
  <si>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</si>
  <si>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</si>
  <si>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</si>
  <si>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</si>
  <si>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</si>
  <si>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</si>
  <si>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</si>
  <si>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</si>
  <si>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</si>
  <si>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</si>
  <si>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</si>
  <si>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</si>
  <si>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</si>
  <si>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</si>
  <si>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</si>
  <si>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</si>
  <si>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</si>
  <si>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</si>
  <si>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</si>
  <si>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</si>
  <si>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</si>
  <si>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</si>
  <si>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</si>
  <si>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</si>
  <si>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</si>
  <si>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</si>
  <si>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</si>
  <si>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</si>
  <si>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</si>
  <si>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</si>
  <si>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</si>
  <si>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</si>
  <si>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</si>
  <si>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</si>
  <si>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</si>
  <si>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</si>
  <si>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</si>
  <si>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</si>
  <si>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</si>
  <si>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</si>
  <si>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</si>
  <si>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</si>
  <si>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</si>
  <si>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</si>
  <si>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</si>
  <si>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</si>
  <si>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</si>
  <si>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</si>
  <si>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</si>
  <si>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</si>
  <si>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</si>
  <si>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</si>
  <si>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</si>
  <si>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</si>
  <si>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</si>
  <si>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</si>
  <si>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</si>
  <si>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</si>
  <si>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</si>
  <si>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</si>
  <si>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</si>
  <si>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</si>
  <si>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</si>
  <si>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</si>
  <si>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</si>
  <si>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</si>
  <si>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</si>
  <si>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</si>
  <si>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</si>
  <si>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</si>
  <si>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</si>
  <si>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</si>
  <si>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</si>
  <si>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</si>
  <si>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</si>
  <si>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</si>
  <si>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</si>
  <si>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</si>
  <si>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</si>
  <si>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</si>
  <si>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</si>
  <si>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</si>
  <si>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</si>
  <si>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</si>
  <si>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</si>
  <si>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</si>
  <si>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</si>
  <si>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</si>
  <si>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</si>
  <si>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</si>
  <si>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</si>
  <si>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</si>
  <si>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</si>
  <si>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</si>
  <si>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</si>
  <si>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</si>
  <si>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</si>
  <si>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</si>
  <si>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</si>
  <si>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</si>
  <si>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</si>
  <si>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</si>
  <si>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</si>
  <si>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</si>
  <si>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</si>
  <si>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</si>
  <si>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</si>
  <si>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</si>
  <si>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</si>
  <si>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</si>
  <si>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</si>
  <si>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</si>
  <si>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</si>
  <si>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</si>
  <si>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</si>
  <si>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</si>
  <si>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</si>
  <si>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</si>
  <si>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</si>
  <si>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</si>
  <si>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</si>
  <si>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</si>
  <si>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</si>
  <si>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</si>
  <si>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</si>
  <si>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</si>
  <si>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</si>
  <si>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</si>
  <si>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</si>
  <si>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</si>
  <si>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</si>
  <si>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</si>
  <si>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</si>
  <si>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</si>
  <si>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</si>
  <si>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</si>
  <si>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</si>
  <si>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</si>
  <si>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</si>
  <si>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</si>
  <si>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</si>
  <si>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</si>
  <si>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</si>
  <si>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</si>
  <si>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</si>
  <si>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</si>
  <si>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</si>
  <si>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</si>
  <si>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</si>
  <si>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</si>
  <si>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</si>
  <si>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</si>
  <si>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</si>
  <si>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</si>
  <si>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</si>
  <si>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</si>
  <si>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</si>
  <si>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</si>
  <si>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</si>
  <si>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</si>
  <si>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</si>
  <si>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</si>
  <si>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</si>
  <si>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</si>
  <si>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</si>
  <si>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</si>
  <si>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</si>
  <si>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</si>
  <si>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</si>
  <si>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</si>
  <si>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</si>
  <si>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</si>
  <si>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</si>
  <si>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</si>
  <si>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</si>
  <si>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</si>
  <si>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</si>
  <si>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</si>
  <si>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</si>
  <si>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</si>
  <si>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</si>
  <si>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</si>
  <si>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</si>
  <si>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</si>
  <si>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</si>
  <si>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</si>
  <si>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</si>
  <si>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</si>
  <si>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</si>
  <si>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</si>
  <si>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</si>
  <si>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</si>
  <si>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</si>
  <si>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</si>
  <si>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</si>
  <si>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</si>
  <si>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</si>
  <si>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</si>
  <si>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</si>
  <si>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</si>
  <si>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</si>
  <si>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</si>
  <si>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</si>
  <si>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</si>
  <si>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</si>
  <si>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</si>
  <si>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</si>
  <si>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</si>
  <si>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</si>
  <si>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</si>
  <si>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</si>
  <si>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</si>
  <si>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</si>
  <si>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</si>
  <si>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</si>
  <si>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</si>
  <si>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</si>
  <si>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</si>
  <si>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</si>
  <si>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</si>
  <si>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</si>
  <si>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</si>
  <si>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</si>
  <si>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</si>
  <si>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</si>
  <si>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</si>
  <si>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</si>
  <si>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</si>
  <si>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</si>
  <si>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</si>
  <si>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</si>
  <si>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</si>
  <si>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</si>
  <si>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</si>
  <si>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</si>
  <si>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</si>
  <si>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</si>
  <si>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</si>
  <si>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</si>
  <si>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</si>
  <si>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</si>
  <si>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</si>
  <si>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</si>
  <si>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</si>
  <si>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</si>
  <si>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</si>
  <si>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</si>
  <si>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</si>
  <si>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</si>
  <si>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</si>
  <si>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</si>
  <si>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</si>
  <si>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</si>
  <si>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</si>
  <si>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</si>
  <si>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</si>
  <si>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</si>
  <si>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</si>
  <si>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</si>
  <si>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</si>
  <si>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</si>
  <si>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</si>
  <si>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</si>
  <si>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</si>
  <si>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</si>
  <si>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</si>
  <si>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</si>
  <si>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</si>
  <si>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</si>
  <si>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</si>
  <si>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</si>
  <si>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</si>
  <si>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</si>
  <si>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</si>
  <si>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</si>
  <si>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</si>
  <si>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</si>
  <si>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</si>
  <si>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</si>
  <si>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</si>
  <si>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</si>
  <si>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</si>
  <si>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</si>
  <si>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</si>
  <si>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</si>
  <si>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</si>
  <si>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</si>
  <si>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</si>
  <si>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</si>
  <si>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</si>
  <si>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</si>
  <si>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</si>
  <si>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</si>
  <si>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</si>
  <si>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</si>
  <si>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</si>
  <si>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</si>
  <si>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</si>
  <si>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</si>
  <si>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</si>
  <si>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</si>
  <si>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</si>
  <si>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</si>
  <si>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</si>
  <si>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</si>
  <si>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</si>
  <si>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</si>
  <si>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</si>
  <si>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</si>
  <si>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</si>
  <si>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</si>
  <si>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</si>
  <si>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</si>
  <si>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</si>
  <si>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</si>
  <si>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</si>
  <si>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</si>
  <si>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</si>
  <si>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</si>
  <si>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</si>
  <si>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</si>
  <si>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</si>
  <si>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</si>
  <si>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</si>
  <si>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</si>
  <si>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</si>
  <si>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</si>
  <si>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</si>
  <si>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</si>
  <si>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</si>
  <si>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</si>
  <si>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</si>
  <si>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</si>
  <si>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</si>
  <si>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</si>
  <si>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</si>
  <si>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</si>
  <si>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</si>
  <si>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</si>
  <si>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</si>
  <si>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</si>
  <si>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</si>
  <si>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</si>
  <si>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</si>
  <si>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</si>
  <si>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</si>
  <si>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</si>
  <si>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</si>
  <si>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</si>
  <si>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</si>
  <si>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</si>
  <si>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</si>
  <si>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</si>
  <si>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</si>
  <si>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</si>
  <si>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</si>
  <si>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</si>
  <si>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</si>
  <si>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</si>
  <si>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</si>
  <si>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</si>
  <si>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</si>
  <si>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</si>
  <si>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</si>
  <si>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</si>
  <si>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</si>
  <si>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</si>
  <si>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</si>
  <si>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</si>
  <si>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</si>
  <si>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</si>
  <si>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</si>
  <si>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</si>
  <si>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</si>
  <si>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</si>
  <si>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</si>
  <si>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</si>
  <si>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</si>
  <si>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</si>
  <si>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</si>
  <si>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</si>
  <si>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</si>
  <si>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</si>
  <si>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</si>
  <si>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</si>
  <si>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</si>
  <si>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</si>
  <si>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</si>
  <si>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</si>
  <si>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</si>
  <si>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</si>
  <si>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</si>
  <si>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</si>
  <si>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</si>
  <si>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</si>
  <si>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</si>
  <si>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</si>
  <si>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</si>
  <si>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</si>
  <si>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</si>
  <si>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</si>
  <si>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</si>
  <si>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</si>
  <si>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</si>
  <si>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</si>
  <si>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</si>
  <si>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</si>
  <si>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</si>
  <si>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</si>
  <si>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</si>
  <si>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</si>
  <si>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</si>
  <si>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</si>
  <si>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</si>
  <si>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</si>
  <si>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</si>
  <si>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</si>
  <si>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</si>
  <si>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</si>
  <si>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</si>
  <si>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</si>
  <si>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</si>
  <si>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</si>
  <si>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</si>
  <si>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</si>
  <si>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</si>
  <si>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</si>
  <si>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</si>
  <si>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</si>
  <si>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</si>
  <si>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</si>
  <si>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</si>
  <si>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</si>
  <si>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</si>
  <si>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</si>
  <si>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</si>
  <si>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</si>
  <si>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</si>
  <si>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</si>
  <si>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</si>
  <si>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</si>
  <si>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</si>
  <si>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</si>
  <si>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</si>
  <si>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</si>
  <si>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</si>
  <si>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</si>
  <si>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</si>
  <si>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</si>
  <si>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</si>
  <si>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</si>
  <si>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</si>
  <si>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</si>
  <si>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</si>
  <si>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</si>
  <si>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</si>
  <si>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</si>
  <si>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</si>
  <si>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</si>
  <si>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</si>
  <si>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</si>
  <si>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</si>
  <si>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</si>
  <si>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</si>
  <si>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</si>
  <si>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</si>
  <si>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</si>
  <si>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</si>
  <si>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</si>
  <si>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</si>
  <si>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</si>
  <si>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</si>
  <si>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</si>
  <si>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</si>
  <si>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</si>
  <si>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</si>
  <si>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</si>
  <si>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</si>
  <si>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</si>
  <si>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</si>
  <si>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</si>
  <si>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</si>
  <si>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</si>
  <si>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</si>
  <si>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</si>
  <si>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</si>
  <si>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</si>
  <si>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</si>
  <si>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</si>
  <si>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</si>
  <si>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</si>
  <si>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</si>
  <si>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</si>
  <si>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</si>
  <si>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</si>
  <si>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</si>
  <si>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</si>
  <si>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</si>
  <si>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</si>
  <si>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</si>
  <si>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</si>
  <si>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</si>
  <si>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</si>
  <si>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</si>
  <si>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</si>
  <si>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</si>
  <si>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</si>
  <si>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</si>
  <si>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</si>
  <si>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</si>
  <si>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</si>
  <si>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</si>
  <si>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</si>
  <si>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</si>
  <si>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</si>
  <si>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</si>
  <si>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</si>
  <si>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</si>
  <si>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</si>
  <si>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</si>
  <si>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</si>
  <si>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</si>
  <si>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</si>
  <si>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</si>
  <si>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</si>
  <si>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</si>
  <si>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</si>
  <si>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</si>
  <si>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</si>
  <si>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</si>
  <si>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</si>
  <si>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</si>
  <si>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</si>
  <si>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</si>
  <si>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</si>
  <si>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</si>
  <si>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</si>
  <si>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</si>
  <si>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</si>
  <si>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</si>
  <si>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</si>
  <si>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</si>
  <si>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</si>
  <si>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</si>
  <si>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</si>
  <si>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</si>
  <si>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</si>
  <si>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</si>
  <si>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</si>
  <si>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</si>
  <si>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</si>
  <si>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</si>
  <si>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</si>
  <si>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</si>
  <si>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</si>
  <si>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</si>
  <si>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</si>
  <si>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</si>
  <si>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</si>
  <si>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</si>
  <si>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</si>
  <si>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</si>
  <si>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</si>
  <si>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</si>
  <si>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</si>
  <si>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</si>
  <si>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</si>
  <si>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</si>
  <si>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</si>
  <si>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</si>
  <si>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</si>
  <si>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</si>
  <si>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</si>
  <si>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</si>
  <si>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</si>
  <si>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</si>
  <si>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</si>
  <si>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</si>
  <si>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</si>
  <si>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</si>
  <si>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</si>
  <si>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</si>
  <si>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</si>
  <si>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</si>
  <si>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</si>
  <si>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</si>
  <si>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</si>
  <si>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</si>
  <si>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</si>
  <si>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</si>
  <si>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</si>
  <si>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</si>
  <si>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</si>
  <si>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</si>
  <si>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</si>
  <si>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</si>
  <si>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</si>
  <si>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</si>
  <si>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</si>
  <si>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</si>
  <si>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</si>
  <si>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</si>
  <si>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</si>
  <si>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</si>
  <si>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</si>
  <si>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</si>
  <si>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</si>
  <si>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</si>
  <si>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</si>
  <si>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</si>
  <si>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</si>
  <si>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</si>
  <si>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</si>
  <si>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</si>
  <si>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</si>
  <si>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</si>
  <si>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</si>
  <si>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</si>
  <si>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</si>
  <si>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</si>
  <si>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</si>
  <si>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</si>
  <si>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</si>
  <si>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</si>
  <si>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</si>
  <si>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</si>
  <si>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</si>
  <si>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</si>
  <si>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</si>
  <si>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</si>
  <si>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</si>
  <si>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</si>
  <si>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</si>
  <si>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</si>
  <si>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</si>
  <si>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</si>
  <si>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</si>
  <si>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</si>
  <si>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</si>
  <si>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</si>
  <si>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</si>
  <si>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</si>
  <si>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</si>
  <si>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</si>
  <si>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</si>
  <si>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</si>
  <si>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</si>
  <si>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</si>
  <si>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</si>
  <si>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</si>
  <si>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</si>
  <si>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</si>
  <si>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</si>
  <si>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</si>
  <si>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</si>
  <si>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</si>
  <si>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</si>
  <si>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</si>
  <si>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</si>
  <si>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</si>
  <si>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</si>
  <si>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</si>
  <si>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</si>
  <si>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</si>
  <si>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</si>
  <si>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</si>
  <si>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</si>
  <si>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</si>
  <si>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</si>
  <si>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</si>
  <si>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</si>
  <si>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</si>
  <si>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</si>
  <si>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</si>
  <si>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</si>
  <si>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</si>
  <si>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</si>
  <si>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</si>
  <si>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</si>
  <si>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</si>
  <si>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</si>
  <si>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</si>
  <si>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</si>
  <si>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</si>
  <si>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</si>
  <si>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</si>
  <si>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</si>
  <si>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</si>
  <si>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</si>
  <si>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</si>
  <si>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</si>
  <si>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</si>
  <si>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</si>
  <si>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</si>
  <si>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</si>
  <si>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</si>
  <si>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</si>
  <si>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</si>
  <si>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</si>
  <si>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</si>
  <si>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</si>
  <si>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</si>
  <si>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</si>
  <si>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</si>
  <si>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</si>
  <si>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</si>
  <si>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</si>
  <si>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</si>
  <si>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</si>
  <si>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</si>
  <si>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</si>
  <si>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</si>
  <si>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</si>
  <si>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</si>
  <si>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</si>
  <si>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</si>
  <si>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</si>
  <si>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</si>
  <si>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</si>
  <si>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</si>
  <si>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</si>
  <si>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</si>
  <si>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</si>
  <si>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</si>
  <si>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</si>
  <si>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</si>
  <si>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</si>
  <si>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</si>
  <si>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</si>
  <si>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</si>
  <si>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</si>
  <si>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</si>
  <si>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</si>
  <si>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</si>
  <si>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</si>
  <si>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</si>
  <si>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</si>
  <si>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</si>
  <si>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</si>
  <si>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</si>
  <si>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</si>
  <si>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</si>
  <si>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</si>
  <si>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</si>
  <si>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</si>
  <si>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</si>
  <si>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</si>
  <si>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</si>
  <si>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</si>
  <si>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</si>
  <si>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</si>
  <si>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</si>
  <si>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</si>
  <si>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</si>
  <si>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</si>
  <si>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</si>
  <si>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</si>
  <si>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</si>
  <si>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</si>
  <si>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</si>
  <si>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</si>
  <si>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</si>
  <si>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</si>
  <si>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</si>
  <si>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</si>
  <si>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</si>
  <si>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</si>
  <si>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</si>
  <si>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</si>
  <si>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</si>
  <si>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</si>
  <si>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</si>
  <si>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</si>
  <si>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</si>
  <si>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</si>
  <si>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</si>
  <si>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</si>
  <si>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</si>
  <si>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</si>
  <si>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</si>
  <si>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</si>
  <si>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</si>
  <si>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</si>
  <si>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</si>
  <si>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</si>
  <si>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</si>
  <si>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</si>
  <si>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</si>
  <si>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</si>
  <si>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</si>
  <si>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</si>
  <si>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</si>
  <si>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</si>
  <si>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</si>
  <si>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</si>
  <si>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</si>
  <si>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</si>
  <si>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</si>
  <si>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</si>
  <si>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</si>
  <si>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</si>
  <si>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</si>
  <si>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</si>
  <si>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</si>
  <si>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</si>
  <si>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</si>
  <si>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</si>
  <si>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</si>
  <si>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</si>
  <si>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</si>
  <si>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</si>
  <si>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</si>
  <si>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</si>
  <si>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</si>
  <si>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</si>
  <si>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</si>
  <si>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</si>
  <si>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</si>
  <si>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</si>
  <si>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</si>
  <si>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</si>
  <si>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</si>
  <si>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</si>
  <si>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</si>
  <si>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</si>
  <si>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</si>
  <si>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</si>
  <si>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</si>
  <si>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</si>
  <si>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</si>
  <si>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</si>
  <si>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</si>
  <si>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</si>
  <si>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</si>
  <si>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</si>
  <si>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</si>
  <si>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</si>
  <si>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</si>
  <si>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</si>
  <si>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</si>
  <si>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</si>
  <si>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</si>
  <si>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</si>
  <si>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</si>
  <si>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</si>
  <si>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</si>
  <si>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</si>
  <si>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</si>
  <si>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</si>
  <si>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</si>
  <si>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</si>
  <si>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</si>
  <si>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</si>
  <si>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</si>
  <si>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</si>
  <si>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</si>
  <si>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</si>
  <si>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</si>
  <si>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</si>
  <si>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</si>
  <si>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</si>
  <si>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</si>
  <si>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</si>
  <si>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</si>
  <si>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</si>
  <si>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</si>
  <si>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</si>
  <si>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</si>
  <si>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</si>
  <si>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</si>
  <si>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</si>
  <si>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</si>
  <si>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</si>
  <si>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</si>
  <si>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</si>
  <si>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</si>
  <si>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</si>
  <si>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</si>
  <si>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</si>
  <si>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</si>
  <si>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</si>
  <si>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</si>
  <si>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</si>
  <si>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</si>
  <si>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</si>
  <si>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</si>
  <si>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</si>
  <si>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</si>
  <si>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</si>
  <si>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</si>
  <si>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</si>
  <si>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</si>
  <si>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</si>
  <si>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</si>
  <si>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</si>
  <si>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</si>
  <si>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</si>
  <si>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</si>
  <si>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</si>
  <si>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</si>
  <si>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</si>
  <si>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</si>
  <si>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</si>
  <si>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</si>
  <si>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</si>
  <si>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</si>
  <si>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</si>
  <si>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</si>
  <si>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</si>
  <si>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</si>
  <si>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</si>
  <si>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</si>
  <si>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</si>
  <si>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</si>
  <si>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</si>
  <si>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</si>
  <si>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</si>
  <si>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</si>
  <si>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</si>
  <si>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</si>
  <si>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</si>
  <si>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</si>
  <si>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</si>
  <si>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</si>
  <si>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</si>
  <si>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</si>
  <si>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</si>
  <si>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</si>
  <si>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</si>
  <si>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</si>
  <si>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</si>
  <si>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</si>
  <si>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</si>
  <si>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</si>
  <si>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</si>
  <si>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</si>
  <si>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</si>
  <si>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</si>
  <si>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</si>
  <si>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</si>
  <si>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</si>
  <si>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</si>
  <si>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</si>
  <si>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</si>
  <si>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</si>
  <si>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</si>
  <si>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</si>
  <si>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</si>
  <si>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</si>
  <si>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</si>
  <si>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</si>
  <si>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</si>
  <si>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</si>
  <si>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</si>
  <si>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</si>
  <si>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</si>
  <si>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</si>
  <si>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</si>
  <si>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</si>
  <si>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</si>
  <si>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</si>
  <si>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</si>
  <si>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</si>
  <si>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</si>
  <si>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</si>
  <si>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</si>
  <si>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</si>
  <si>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</si>
  <si>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</si>
  <si>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</si>
  <si>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</si>
  <si>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</si>
  <si>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</si>
  <si>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</si>
  <si>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</si>
  <si>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</si>
  <si>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</si>
  <si>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</si>
  <si>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</si>
  <si>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</si>
  <si>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</si>
  <si>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</si>
  <si>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</si>
  <si>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</si>
  <si>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</si>
  <si>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</si>
  <si>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</si>
  <si>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</si>
  <si>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</si>
  <si>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</si>
  <si>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</si>
  <si>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</si>
  <si>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</si>
  <si>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</si>
  <si>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</si>
  <si>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</si>
  <si>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</si>
  <si>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</si>
  <si>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</si>
  <si>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</si>
  <si>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</si>
  <si>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</si>
  <si>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</si>
  <si>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</si>
  <si>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</si>
  <si>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</si>
  <si>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</si>
  <si>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</si>
  <si>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</si>
  <si>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</si>
  <si>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</si>
  <si>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</si>
  <si>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</si>
  <si>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</si>
  <si>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</si>
  <si>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</si>
  <si>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</si>
  <si>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</si>
  <si>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</si>
  <si>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</si>
  <si>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</si>
  <si>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</si>
  <si>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</si>
  <si>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</si>
  <si>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</si>
  <si>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</si>
  <si>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</si>
  <si>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</si>
  <si>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</si>
  <si>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</si>
  <si>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</si>
  <si>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</si>
  <si>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</si>
  <si>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</si>
  <si>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</si>
  <si>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</si>
  <si>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</si>
  <si>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</si>
  <si>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</si>
  <si>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</si>
  <si>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</si>
  <si>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</si>
  <si>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</si>
  <si>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</si>
  <si>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</si>
  <si>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</si>
  <si>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</si>
  <si>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</si>
  <si>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</si>
  <si>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</si>
  <si>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</si>
  <si>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</si>
  <si>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</si>
  <si>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</si>
  <si>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</si>
  <si>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</si>
  <si>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</si>
  <si>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</si>
  <si>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</si>
  <si>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</si>
  <si>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</si>
  <si>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</si>
  <si>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</si>
  <si>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</si>
  <si>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</si>
  <si>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</si>
  <si>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</si>
  <si>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</si>
  <si>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</si>
  <si>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</si>
  <si>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</si>
  <si>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</si>
  <si>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</si>
  <si>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</si>
  <si>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</si>
  <si>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</si>
  <si>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</si>
  <si>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</si>
  <si>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</si>
  <si>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</si>
  <si>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</si>
  <si>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</si>
  <si>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</si>
  <si>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</si>
  <si>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</si>
  <si>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</si>
  <si>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</si>
  <si>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</si>
  <si>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</si>
  <si>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</si>
  <si>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</si>
  <si>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</si>
  <si>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</si>
  <si>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</si>
  <si>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</si>
  <si>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</si>
  <si>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</si>
  <si>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</si>
  <si>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</si>
  <si>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</si>
  <si>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</si>
  <si>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</si>
  <si>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</si>
  <si>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</si>
  <si>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</si>
  <si>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</si>
  <si>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</si>
  <si>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</si>
  <si>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</si>
  <si>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</si>
  <si>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</si>
  <si>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</si>
  <si>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</si>
  <si>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</si>
  <si>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</si>
  <si>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</si>
  <si>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</si>
  <si>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</si>
  <si>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</si>
  <si>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</si>
  <si>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</si>
  <si>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</si>
  <si>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</si>
  <si>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</si>
  <si>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</si>
  <si>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</si>
  <si>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</si>
  <si>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</si>
  <si>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</si>
  <si>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</si>
  <si>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</si>
  <si>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</si>
  <si>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</si>
  <si>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</si>
  <si>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</si>
  <si>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</si>
  <si>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</si>
  <si>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</si>
  <si>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</si>
  <si>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</si>
  <si>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</si>
  <si>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</si>
  <si>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</si>
  <si>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</si>
  <si>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</si>
  <si>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</si>
  <si>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</si>
  <si>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</si>
  <si>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</si>
  <si>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</si>
  <si>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</si>
  <si>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</si>
  <si>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</si>
  <si>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</si>
  <si>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</si>
  <si>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</si>
  <si>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</si>
  <si>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</si>
  <si>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</si>
  <si>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</si>
  <si>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</si>
  <si>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</si>
  <si>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</si>
  <si>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</si>
  <si>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</si>
  <si>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</si>
  <si>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</si>
  <si>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</si>
  <si>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</si>
  <si>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</si>
  <si>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</si>
  <si>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</si>
  <si>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</si>
  <si>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</si>
  <si>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</si>
  <si>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</si>
  <si>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</si>
  <si>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</si>
  <si>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</si>
  <si>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</si>
  <si>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</si>
  <si>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</si>
  <si>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</si>
  <si>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</si>
  <si>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</si>
  <si>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</si>
  <si>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</si>
  <si>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</si>
  <si>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</si>
  <si>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</si>
  <si>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</si>
  <si>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</si>
  <si>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</si>
  <si>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</si>
  <si>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</si>
  <si>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</si>
  <si>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</si>
  <si>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</si>
  <si>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</si>
  <si>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</si>
  <si>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</si>
  <si>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</si>
  <si>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</si>
  <si>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</si>
  <si>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</si>
  <si>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</si>
  <si>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</si>
  <si>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</si>
  <si>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</si>
  <si>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</si>
  <si>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</si>
  <si>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</si>
  <si>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</si>
  <si>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</si>
  <si>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</si>
  <si>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</si>
  <si>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</si>
  <si>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</si>
  <si>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</si>
  <si>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</si>
  <si>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</si>
  <si>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</si>
  <si>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</si>
  <si>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</si>
  <si>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</si>
  <si>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</si>
  <si>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</si>
  <si>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</si>
  <si>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</si>
  <si>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</si>
  <si>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</si>
  <si>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</si>
  <si>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</si>
  <si>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</si>
  <si>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</si>
  <si>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</si>
  <si>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</si>
  <si>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</si>
  <si>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</si>
  <si>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</si>
  <si>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</si>
  <si>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</si>
  <si>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</si>
  <si>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</si>
  <si>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</si>
  <si>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</si>
  <si>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</si>
  <si>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</si>
  <si>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</si>
  <si>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</si>
  <si>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</si>
  <si>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</si>
  <si>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</si>
  <si>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</si>
  <si>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</si>
  <si>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</si>
  <si>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</si>
  <si>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</si>
  <si>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</si>
  <si>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</si>
  <si>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</si>
  <si>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</si>
  <si>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</si>
  <si>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</si>
  <si>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</si>
  <si>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</si>
  <si>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</si>
  <si>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</si>
  <si>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</si>
  <si>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</si>
  <si>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</si>
  <si>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</si>
  <si>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</si>
  <si>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</si>
  <si>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</si>
  <si>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</si>
  <si>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</si>
  <si>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</si>
  <si>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</si>
  <si>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</si>
  <si>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</si>
  <si>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</si>
  <si>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</si>
  <si>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</si>
  <si>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</si>
  <si>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</si>
  <si>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</si>
  <si>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</si>
  <si>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</si>
  <si>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</si>
  <si>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</si>
  <si>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</si>
  <si>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</si>
  <si>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</si>
  <si>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</si>
  <si>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</si>
  <si>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</si>
  <si>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</si>
  <si>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</si>
  <si>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</si>
  <si>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</si>
  <si>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</si>
  <si>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</si>
  <si>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</si>
  <si>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</si>
  <si>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</si>
  <si>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</si>
  <si>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</si>
  <si>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</si>
  <si>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</si>
  <si>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</si>
  <si>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</si>
  <si>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</si>
  <si>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</si>
  <si>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</si>
  <si>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</si>
  <si>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</si>
  <si>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</si>
  <si>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</si>
  <si>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</si>
  <si>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</si>
  <si>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</si>
  <si>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</si>
  <si>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</si>
  <si>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</si>
  <si>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</si>
  <si>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</si>
  <si>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</si>
  <si>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</si>
  <si>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</si>
  <si>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</si>
  <si>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</si>
  <si>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</si>
  <si>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</si>
  <si>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</si>
  <si>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</si>
  <si>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</si>
  <si>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</si>
  <si>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</si>
  <si>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</si>
  <si>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</si>
  <si>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</si>
  <si>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</si>
  <si>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</si>
  <si>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</si>
  <si>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</si>
  <si>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</si>
  <si>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</si>
  <si>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</si>
  <si>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</si>
  <si>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</si>
  <si>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</si>
  <si>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</si>
  <si>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</si>
  <si>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</si>
  <si>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</si>
  <si>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</si>
  <si>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</si>
  <si>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</si>
  <si>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</si>
  <si>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</si>
  <si>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</si>
  <si>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</si>
  <si>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</si>
  <si>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</si>
  <si>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</si>
  <si>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</si>
  <si>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</si>
  <si>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</si>
  <si>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</si>
  <si>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</si>
  <si>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</si>
  <si>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</si>
  <si>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</si>
  <si>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</si>
  <si>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</si>
  <si>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</si>
  <si>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</si>
  <si>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</si>
  <si>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</si>
  <si>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</si>
  <si>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</si>
  <si>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</si>
  <si>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</si>
  <si>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</si>
  <si>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</si>
  <si>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</si>
  <si>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</si>
  <si>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</si>
  <si>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</si>
  <si>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</si>
  <si>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</si>
  <si>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</si>
  <si>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</si>
  <si>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</si>
  <si>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</si>
  <si>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</si>
  <si>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</si>
  <si>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</si>
  <si>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</si>
  <si>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</si>
  <si>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</si>
  <si>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</si>
  <si>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</si>
  <si>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</si>
  <si>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</si>
  <si>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</si>
  <si>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</si>
  <si>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</si>
  <si>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</si>
  <si>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</si>
  <si>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</si>
  <si>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</si>
  <si>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</si>
  <si>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</si>
  <si>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</si>
  <si>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</si>
  <si>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</si>
  <si>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</si>
  <si>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</si>
  <si>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</si>
  <si>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</si>
  <si>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</si>
  <si>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</si>
  <si>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</si>
  <si>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</si>
  <si>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</si>
  <si>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</si>
  <si>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</si>
  <si>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</si>
  <si>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</si>
  <si>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</si>
  <si>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</si>
  <si>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</si>
  <si>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</si>
  <si>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</si>
  <si>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</si>
  <si>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</si>
  <si>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</si>
  <si>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</si>
  <si>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</si>
  <si>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</si>
  <si>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</si>
  <si>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</si>
  <si>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</si>
  <si>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</si>
  <si>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</si>
  <si>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</si>
  <si>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</si>
  <si>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</si>
  <si>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</si>
  <si>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</si>
  <si>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</si>
  <si>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</si>
  <si>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</si>
  <si>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</si>
  <si>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</si>
  <si>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</si>
  <si>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</si>
  <si>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</si>
  <si>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</si>
  <si>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</si>
  <si>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</si>
  <si>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</si>
  <si>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</si>
  <si>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</si>
  <si>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</si>
  <si>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</si>
  <si>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</si>
  <si>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</si>
  <si>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</si>
  <si>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</si>
  <si>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</si>
  <si>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</si>
  <si>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</si>
  <si>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</si>
  <si>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</si>
  <si>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</si>
  <si>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</si>
  <si>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</si>
  <si>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</si>
  <si>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</si>
  <si>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</si>
  <si>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</si>
  <si>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</si>
  <si>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</si>
  <si>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</si>
  <si>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</si>
  <si>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</si>
  <si>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</si>
  <si>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</si>
  <si>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</si>
  <si>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</si>
  <si>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</si>
  <si>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</si>
  <si>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</si>
  <si>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</si>
  <si>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</si>
  <si>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</si>
  <si>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</si>
  <si>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</si>
  <si>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</si>
  <si>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</si>
  <si>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</si>
  <si>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</si>
  <si>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</si>
  <si>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</si>
  <si>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</si>
  <si>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</si>
  <si>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</si>
  <si>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</si>
  <si>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</si>
  <si>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</si>
  <si>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</si>
  <si>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</si>
  <si>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</si>
  <si>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</si>
  <si>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</si>
  <si>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</si>
  <si>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</si>
  <si>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</si>
  <si>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</si>
  <si>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</si>
  <si>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</si>
  <si>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</si>
  <si>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</si>
  <si>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</si>
  <si>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</si>
  <si>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</si>
  <si>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</si>
  <si>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</si>
  <si>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</si>
  <si>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</si>
  <si>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</si>
  <si>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</si>
  <si>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</si>
  <si>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</si>
  <si>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</si>
  <si>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</si>
  <si>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</si>
  <si>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</si>
  <si>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</si>
  <si>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</si>
  <si>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</si>
  <si>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</si>
  <si>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</si>
  <si>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</si>
  <si>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</si>
  <si>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</si>
  <si>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</si>
  <si>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</si>
  <si>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</si>
  <si>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</si>
  <si>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</si>
  <si>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</si>
  <si>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</si>
  <si>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</si>
  <si>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</si>
  <si>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</si>
  <si>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</si>
  <si>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</si>
  <si>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</si>
  <si>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</si>
  <si>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</si>
  <si>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</si>
  <si>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</si>
  <si>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</si>
  <si>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</si>
  <si>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</si>
  <si>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</si>
  <si>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</si>
  <si>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</si>
  <si>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</si>
  <si>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</si>
  <si>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</si>
  <si>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</si>
  <si>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</si>
  <si>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</si>
  <si>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</si>
  <si>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</si>
  <si>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</si>
  <si>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</si>
  <si>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</si>
  <si>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</si>
  <si>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</si>
  <si>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</si>
  <si>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</si>
  <si>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</si>
  <si>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</si>
  <si>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</si>
  <si>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</si>
  <si>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</si>
  <si>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</si>
  <si>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</si>
  <si>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</si>
  <si>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</si>
  <si>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</si>
  <si>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</si>
  <si>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</si>
  <si>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</si>
  <si>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</si>
  <si>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</si>
  <si>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</si>
  <si>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</si>
  <si>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</si>
  <si>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</si>
  <si>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</si>
  <si>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</si>
  <si>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</si>
  <si>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</si>
  <si>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</si>
  <si>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</si>
  <si>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</si>
  <si>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</si>
  <si>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</si>
  <si>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</si>
  <si>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</si>
  <si>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</si>
  <si>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</si>
  <si>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</si>
  <si>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</si>
  <si>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</si>
  <si>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</si>
  <si>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</si>
  <si>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</si>
  <si>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</si>
  <si>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</si>
  <si>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</si>
  <si>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</si>
  <si>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</si>
  <si>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</si>
  <si>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</si>
  <si>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</si>
  <si>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</si>
  <si>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</si>
  <si>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</si>
  <si>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</si>
  <si>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</si>
  <si>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</si>
  <si>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</si>
  <si>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</si>
  <si>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</si>
  <si>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</si>
  <si>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</si>
  <si>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</si>
  <si>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</si>
  <si>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</si>
  <si>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</si>
  <si>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</si>
  <si>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</si>
  <si>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</si>
  <si>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</si>
  <si>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</si>
  <si>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</si>
  <si>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</si>
  <si>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</si>
  <si>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</si>
  <si>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</si>
  <si>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</si>
  <si>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</si>
  <si>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</si>
  <si>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</si>
  <si>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</si>
  <si>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</si>
  <si>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</si>
  <si>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</si>
  <si>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</si>
  <si>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</si>
  <si>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</si>
  <si>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</si>
  <si>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</si>
  <si>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</si>
  <si>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</si>
  <si>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</si>
  <si>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</si>
  <si>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</si>
  <si>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</si>
  <si>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</si>
  <si>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</si>
  <si>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</si>
  <si>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</si>
  <si>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</si>
  <si>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</si>
  <si>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</si>
  <si>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</si>
  <si>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</si>
  <si>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</si>
  <si>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</si>
  <si>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</si>
  <si>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</si>
  <si>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</si>
  <si>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</si>
  <si>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</si>
  <si>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</si>
  <si>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</si>
  <si>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</si>
  <si>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</si>
  <si>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</si>
  <si>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</si>
  <si>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</si>
  <si>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</si>
  <si>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</si>
  <si>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</si>
  <si>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</si>
  <si>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</si>
  <si>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</si>
  <si>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</si>
  <si>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</si>
  <si>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</si>
  <si>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</si>
  <si>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</si>
  <si>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</si>
  <si>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</si>
  <si>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</si>
  <si>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</si>
  <si>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</si>
  <si>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</si>
  <si>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</si>
  <si>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</si>
  <si>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</si>
  <si>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</si>
  <si>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</si>
  <si>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</si>
  <si>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</si>
  <si>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</si>
  <si>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</si>
  <si>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</si>
  <si>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</si>
  <si>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</si>
  <si>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</si>
  <si>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</si>
  <si>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</si>
  <si>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</si>
  <si>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</si>
  <si>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</si>
  <si>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</si>
  <si>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</si>
  <si>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</si>
  <si>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</si>
  <si>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</si>
  <si>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</si>
  <si>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</si>
  <si>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</si>
  <si>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</si>
  <si>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</si>
  <si>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</si>
  <si>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</si>
  <si>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</si>
  <si>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</si>
  <si>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</si>
  <si>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</si>
  <si>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</si>
  <si>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</si>
  <si>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</si>
  <si>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</si>
  <si>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</si>
  <si>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</si>
  <si>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</si>
  <si>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</si>
  <si>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</si>
  <si>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</si>
  <si>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</si>
  <si>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</si>
  <si>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</si>
  <si>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</si>
  <si>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</si>
  <si>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</si>
  <si>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</si>
  <si>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</si>
  <si>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</si>
  <si>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</si>
  <si>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</si>
  <si>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</si>
  <si>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</si>
  <si>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</si>
  <si>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</si>
  <si>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</si>
  <si>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</si>
  <si>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</si>
  <si>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</si>
  <si>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</si>
  <si>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</si>
  <si>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</si>
  <si>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</si>
  <si>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</si>
  <si>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</si>
  <si>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</si>
  <si>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</si>
  <si>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</si>
  <si>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</si>
  <si>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</si>
  <si>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</si>
  <si>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</si>
  <si>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</si>
  <si>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</si>
  <si>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</si>
  <si>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</si>
  <si>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</si>
  <si>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</si>
  <si>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</si>
  <si>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</si>
  <si>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</si>
  <si>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</si>
  <si>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</si>
  <si>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</si>
  <si>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</si>
  <si>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</si>
  <si>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</si>
  <si>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</si>
  <si>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</si>
  <si>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</si>
  <si>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</si>
  <si>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</si>
  <si>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</si>
  <si>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</si>
  <si>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</si>
  <si>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</si>
  <si>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</si>
  <si>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</si>
  <si>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</si>
  <si>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</si>
  <si>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</si>
  <si>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</si>
  <si>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</si>
  <si>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</si>
  <si>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</si>
  <si>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</si>
  <si>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</si>
  <si>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</si>
  <si>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</si>
  <si>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</si>
  <si>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</si>
  <si>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</si>
  <si>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</si>
  <si>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</si>
  <si>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</si>
  <si>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</si>
  <si>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</si>
  <si>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</si>
  <si>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</si>
  <si>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</si>
  <si>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</si>
  <si>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</si>
  <si>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</si>
  <si>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</si>
  <si>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</si>
  <si>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</si>
  <si>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</si>
  <si>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</si>
  <si>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</si>
  <si>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</si>
  <si>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</si>
  <si>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</si>
  <si>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</si>
  <si>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</si>
  <si>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</si>
  <si>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</si>
  <si>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</si>
  <si>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</si>
  <si>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</si>
  <si>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</si>
  <si>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</si>
  <si>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</si>
  <si>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</si>
  <si>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</si>
  <si>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</si>
  <si>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</si>
  <si>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</si>
  <si>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</si>
  <si>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</si>
  <si>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</si>
  <si>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</si>
  <si>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</si>
  <si>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</si>
  <si>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</si>
  <si>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</si>
  <si>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</si>
  <si>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</si>
  <si>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</si>
  <si>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</si>
  <si>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</si>
  <si>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</si>
  <si>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</si>
  <si>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</si>
  <si>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</si>
  <si>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</si>
  <si>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</si>
  <si>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</si>
  <si>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</si>
  <si>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</si>
  <si>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</si>
  <si>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</si>
  <si>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</si>
  <si>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</si>
  <si>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</si>
  <si>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</si>
  <si>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</si>
  <si>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</si>
  <si>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</si>
  <si>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</si>
  <si>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</si>
  <si>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</si>
  <si>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</si>
  <si>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</si>
  <si>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</si>
  <si>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</si>
  <si>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</si>
  <si>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</si>
  <si>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</si>
  <si>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</si>
  <si>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</si>
  <si>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</si>
  <si>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</si>
  <si>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</si>
  <si>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</si>
  <si>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</si>
  <si>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</si>
  <si>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</si>
  <si>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</si>
  <si>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</si>
  <si>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</si>
  <si>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</si>
  <si>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</si>
  <si>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</si>
  <si>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</si>
  <si>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</si>
  <si>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</si>
  <si>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</si>
  <si>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</si>
  <si>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</si>
  <si>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</si>
  <si>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</si>
  <si>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</si>
  <si>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</si>
  <si>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</si>
  <si>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</si>
  <si>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</si>
  <si>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</si>
  <si>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</si>
  <si>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</si>
  <si>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</si>
  <si>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</si>
  <si>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</si>
  <si>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</si>
  <si>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</si>
  <si>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</si>
  <si>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</si>
  <si>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</si>
  <si>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</si>
  <si>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</si>
  <si>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</si>
  <si>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</si>
  <si>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</si>
  <si>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</si>
  <si>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</si>
  <si>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</si>
  <si>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</si>
  <si>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</si>
  <si>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</si>
  <si>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</si>
  <si>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</si>
  <si>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</si>
  <si>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</si>
  <si>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</si>
  <si>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</si>
  <si>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</si>
  <si>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</si>
  <si>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</si>
  <si>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</si>
  <si>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</si>
  <si>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</si>
  <si>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</si>
  <si>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</si>
  <si>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</si>
  <si>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</si>
  <si>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</si>
  <si>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</si>
  <si>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</si>
  <si>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</si>
  <si>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</si>
  <si>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</si>
  <si>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</si>
  <si>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</si>
  <si>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</si>
  <si>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</si>
  <si>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</si>
  <si>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</si>
  <si>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</si>
  <si>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</si>
  <si>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</si>
  <si>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</si>
  <si>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</si>
  <si>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</si>
  <si>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</si>
  <si>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</si>
  <si>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</si>
  <si>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</si>
  <si>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</si>
  <si>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</si>
  <si>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</si>
  <si>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</si>
  <si>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</si>
  <si>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</si>
  <si>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</si>
  <si>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</si>
  <si>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</si>
  <si>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</si>
  <si>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</si>
  <si>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</si>
  <si>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</si>
  <si>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</si>
  <si>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</si>
  <si>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</si>
  <si>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</si>
  <si>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</si>
  <si>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</si>
  <si>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</si>
  <si>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</si>
  <si>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</si>
  <si>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</si>
  <si>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</si>
  <si>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</si>
  <si>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</si>
  <si>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</si>
  <si>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</si>
  <si>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</si>
  <si>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</si>
  <si>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</si>
  <si>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</si>
  <si>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</si>
  <si>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</si>
  <si>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</si>
  <si>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</si>
  <si>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</si>
  <si>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</si>
  <si>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</si>
  <si>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</si>
  <si>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</si>
  <si>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</si>
  <si>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</si>
  <si>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</si>
  <si>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</si>
  <si>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</si>
  <si>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</si>
  <si>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</si>
  <si>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</si>
  <si>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</si>
  <si>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</si>
  <si>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</si>
  <si>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</si>
  <si>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</si>
  <si>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</si>
  <si>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</si>
  <si>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</si>
  <si>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</si>
  <si>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</si>
  <si>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</si>
  <si>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</si>
  <si>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</si>
  <si>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</si>
  <si>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</si>
  <si>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</si>
  <si>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</si>
  <si>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</si>
  <si>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</si>
  <si>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</si>
  <si>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</si>
  <si>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</si>
  <si>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</si>
  <si>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</si>
  <si>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</si>
  <si>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</si>
  <si>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</si>
  <si>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</si>
  <si>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</si>
  <si>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</si>
  <si>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</si>
  <si>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</si>
  <si>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</si>
  <si>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</si>
  <si>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</si>
  <si>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</si>
  <si>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</si>
  <si>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</si>
  <si>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</si>
  <si>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</si>
  <si>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</si>
  <si>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</si>
  <si>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</si>
  <si>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</si>
  <si>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</si>
  <si>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</si>
  <si>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</si>
  <si>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</si>
  <si>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</si>
  <si>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</si>
  <si>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</si>
  <si>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</si>
  <si>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</si>
  <si>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</si>
  <si>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</si>
  <si>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</si>
  <si>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</si>
  <si>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</si>
  <si>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</si>
  <si>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</si>
  <si>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</si>
  <si>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</si>
  <si>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</si>
  <si>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</si>
  <si>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</si>
  <si>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</si>
  <si>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</si>
  <si>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</si>
  <si>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</si>
  <si>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</si>
  <si>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</si>
  <si>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</si>
  <si>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</si>
  <si>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</si>
  <si>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</si>
  <si>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</si>
  <si>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</si>
  <si>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</si>
  <si>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</si>
  <si>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</si>
  <si>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</si>
  <si>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</si>
  <si>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</si>
  <si>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</si>
  <si>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</si>
  <si>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</si>
  <si>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</si>
  <si>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</si>
  <si>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</si>
  <si>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</si>
  <si>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</si>
  <si>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</si>
  <si>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</si>
  <si>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</si>
  <si>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</si>
  <si>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</si>
  <si>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</si>
  <si>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</si>
  <si>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</si>
  <si>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</si>
  <si>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</si>
  <si>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</si>
  <si>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</si>
  <si>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</si>
  <si>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</si>
  <si>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</si>
  <si>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</si>
  <si>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</si>
  <si>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</si>
  <si>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</si>
  <si>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</si>
  <si>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</si>
  <si>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</si>
  <si>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</si>
  <si>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</si>
  <si>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</si>
  <si>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</si>
  <si>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</si>
  <si>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</si>
  <si>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</si>
  <si>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</si>
  <si>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</si>
  <si>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</si>
  <si>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</si>
  <si>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</si>
  <si>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</si>
  <si>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</si>
  <si>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</si>
  <si>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</si>
  <si>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</si>
  <si>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</si>
  <si>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</si>
  <si>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</si>
  <si>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</si>
  <si>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</si>
  <si>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</si>
  <si>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</si>
  <si>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</si>
  <si>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</si>
  <si>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</si>
  <si>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</si>
  <si>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</si>
  <si>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</si>
  <si>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</si>
  <si>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</si>
  <si>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</si>
  <si>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</si>
  <si>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</si>
  <si>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</si>
  <si>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</si>
  <si>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</si>
  <si>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</si>
  <si>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</si>
  <si>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</si>
  <si>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</si>
  <si>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</si>
  <si>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</si>
  <si>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</si>
  <si>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</si>
  <si>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</si>
  <si>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</si>
  <si>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</si>
  <si>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</si>
  <si>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</si>
  <si>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</si>
  <si>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</si>
  <si>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</si>
  <si>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</si>
  <si>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</si>
  <si>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</si>
  <si>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</si>
  <si>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</si>
  <si>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</si>
  <si>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</si>
  <si>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</si>
  <si>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</si>
  <si>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</si>
  <si>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</si>
  <si>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</si>
  <si>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</si>
  <si>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</si>
  <si>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</si>
  <si>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</si>
  <si>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</si>
  <si>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</si>
  <si>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</si>
  <si>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</si>
  <si>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</si>
  <si>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</si>
  <si>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</si>
  <si>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</si>
  <si>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</si>
  <si>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</si>
  <si>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</si>
  <si>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</si>
  <si>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</si>
  <si>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</si>
  <si>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</si>
  <si>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</si>
  <si>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</si>
  <si>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</si>
  <si>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</si>
  <si>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</si>
  <si>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</si>
  <si>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</si>
  <si>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</si>
  <si>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</si>
  <si>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</si>
  <si>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</si>
  <si>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</si>
  <si>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</si>
  <si>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</si>
  <si>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</si>
  <si>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</si>
  <si>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</si>
  <si>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</si>
  <si>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</si>
  <si>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</si>
  <si>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</si>
  <si>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</si>
  <si>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</si>
  <si>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</si>
  <si>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</si>
  <si>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</si>
  <si>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</si>
  <si>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</si>
  <si>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</si>
  <si>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</si>
  <si>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</si>
  <si>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</si>
  <si>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</si>
  <si>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</si>
  <si>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</si>
  <si>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</si>
  <si>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</si>
  <si>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</si>
  <si>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</si>
  <si>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</si>
  <si>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</si>
  <si>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</si>
  <si>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</si>
  <si>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</si>
  <si>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</si>
  <si>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</si>
  <si>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</si>
  <si>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</si>
  <si>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</si>
  <si>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</si>
  <si>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</si>
  <si>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</si>
  <si>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</si>
  <si>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</si>
  <si>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</si>
  <si>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</si>
  <si>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</si>
  <si>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</si>
  <si>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</si>
  <si>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</si>
  <si>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</si>
  <si>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</si>
  <si>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</si>
  <si>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</si>
  <si>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</si>
  <si>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</si>
  <si>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</si>
  <si>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</si>
  <si>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</si>
  <si>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</si>
  <si>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</si>
  <si>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</si>
  <si>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</si>
  <si>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</si>
  <si>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</si>
  <si>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</si>
  <si>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</si>
  <si>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</si>
  <si>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</si>
  <si>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</si>
  <si>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</si>
  <si>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</si>
  <si>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</si>
  <si>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</si>
  <si>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</si>
  <si>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</si>
  <si>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</si>
  <si>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</si>
  <si>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</si>
  <si>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</si>
  <si>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</si>
  <si>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</si>
  <si>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</si>
  <si>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</si>
  <si>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</si>
  <si>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</si>
  <si>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</si>
  <si>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</si>
  <si>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</si>
  <si>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</si>
  <si>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</si>
  <si>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</si>
  <si>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</si>
  <si>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</si>
  <si>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</si>
  <si>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</si>
  <si>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</si>
  <si>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</si>
  <si>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</si>
  <si>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</si>
  <si>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</si>
  <si>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</si>
  <si>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</si>
  <si>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</si>
  <si>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</si>
  <si>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</si>
  <si>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</si>
  <si>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</si>
  <si>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</si>
  <si>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</si>
  <si>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</si>
  <si>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</si>
  <si>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</si>
  <si>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</si>
  <si>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</si>
  <si>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</si>
  <si>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</si>
  <si>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</si>
  <si>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</si>
  <si>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</si>
  <si>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</si>
  <si>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</si>
  <si>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</si>
  <si>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</si>
  <si>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</si>
  <si>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</si>
  <si>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</si>
  <si>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</si>
  <si>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</si>
  <si>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</si>
  <si>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</si>
  <si>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</si>
  <si>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</si>
  <si>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</si>
  <si>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</si>
  <si>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</si>
  <si>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</si>
  <si>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</si>
  <si>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</si>
  <si>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</si>
  <si>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</si>
  <si>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</si>
  <si>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</si>
  <si>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</si>
  <si>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</si>
  <si>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</si>
  <si>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</si>
  <si>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</si>
  <si>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</si>
  <si>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</si>
  <si>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</si>
  <si>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</si>
  <si>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</si>
  <si>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</si>
  <si>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</si>
  <si>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</si>
  <si>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</si>
  <si>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</si>
  <si>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</si>
  <si>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</si>
  <si>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</si>
  <si>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</si>
  <si>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</si>
  <si>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</si>
  <si>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</si>
  <si>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</si>
  <si>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</si>
  <si>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</si>
  <si>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</si>
  <si>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</si>
  <si>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</si>
  <si>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</si>
  <si>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</si>
  <si>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</si>
  <si>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</si>
  <si>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</si>
  <si>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</si>
  <si>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</si>
  <si>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</si>
  <si>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</si>
  <si>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</si>
  <si>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</si>
  <si>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</si>
  <si>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</si>
  <si>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</si>
  <si>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</si>
  <si>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</si>
  <si>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</si>
  <si>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</si>
  <si>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</si>
  <si>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</si>
  <si>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</si>
  <si>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</si>
  <si>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</si>
  <si>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</si>
  <si>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</si>
  <si>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</si>
  <si>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</si>
  <si>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</si>
  <si>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</si>
  <si>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</si>
  <si>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</si>
  <si>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</si>
  <si>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</si>
  <si>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</si>
  <si>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</si>
  <si>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</si>
  <si>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</si>
  <si>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</si>
  <si>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</si>
  <si>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</si>
  <si>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</si>
  <si>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</si>
  <si>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</si>
  <si>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</si>
  <si>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</si>
  <si>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</si>
  <si>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</si>
  <si>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</si>
  <si>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</si>
  <si>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</si>
  <si>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</si>
  <si>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</si>
  <si>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</si>
  <si>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</si>
  <si>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</si>
  <si>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</si>
  <si>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</si>
  <si>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</si>
  <si>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</si>
  <si>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</si>
  <si>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</si>
  <si>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</si>
  <si>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</si>
  <si>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</si>
  <si>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</si>
  <si>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</si>
  <si>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</si>
  <si>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</si>
  <si>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</si>
  <si>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</si>
  <si>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</si>
  <si>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</si>
  <si>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</si>
  <si>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</si>
  <si>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</si>
  <si>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</si>
  <si>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</si>
  <si>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</si>
  <si>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</si>
  <si>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</si>
  <si>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</si>
  <si>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</si>
  <si>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</si>
  <si>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</si>
  <si>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</si>
  <si>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</si>
  <si>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</si>
  <si>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</si>
  <si>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</si>
  <si>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</si>
  <si>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</si>
  <si>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</si>
  <si>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</si>
  <si>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</si>
  <si>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</si>
  <si>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</si>
  <si>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</si>
  <si>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</si>
  <si>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</si>
  <si>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</si>
  <si>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</si>
  <si>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</si>
  <si>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</si>
  <si>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</si>
  <si>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</si>
  <si>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</si>
  <si>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</si>
  <si>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</si>
  <si>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</si>
  <si>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</si>
  <si>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</si>
  <si>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</si>
  <si>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</si>
  <si>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</si>
  <si>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</si>
  <si>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</si>
  <si>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</si>
  <si>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</si>
  <si>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</si>
  <si>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</si>
  <si>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</si>
  <si>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</si>
  <si>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</si>
  <si>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</si>
  <si>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</si>
  <si>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</si>
  <si>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</si>
  <si>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</si>
  <si>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</si>
  <si>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</si>
  <si>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</si>
  <si>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</si>
  <si>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</si>
  <si>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</si>
  <si>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</si>
  <si>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</si>
  <si>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</si>
  <si>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</si>
  <si>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</si>
  <si>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</si>
  <si>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</si>
  <si>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</si>
  <si>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</si>
  <si>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</si>
  <si>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</si>
  <si>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</si>
  <si>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</si>
  <si>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</si>
  <si>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</si>
  <si>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</si>
  <si>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</si>
  <si>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</si>
  <si>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</si>
  <si>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</si>
  <si>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</si>
  <si>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</si>
  <si>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</si>
  <si>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</si>
  <si>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</si>
  <si>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</si>
  <si>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</si>
  <si>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</si>
  <si>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</si>
  <si>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</si>
  <si>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</si>
  <si>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</si>
  <si>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</si>
  <si>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</si>
  <si>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</si>
  <si>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</si>
  <si>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</si>
  <si>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</si>
  <si>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</si>
  <si>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</si>
  <si>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</si>
  <si>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</si>
  <si>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</si>
  <si>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</si>
  <si>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</si>
  <si>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</si>
  <si>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</si>
  <si>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</si>
  <si>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</si>
  <si>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</si>
  <si>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</si>
  <si>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</si>
  <si>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</si>
  <si>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</si>
  <si>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</si>
  <si>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</si>
  <si>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</si>
  <si>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</si>
  <si>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</si>
  <si>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</si>
  <si>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</si>
  <si>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</si>
  <si>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</si>
  <si>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</si>
  <si>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</si>
  <si>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</si>
  <si>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</si>
  <si>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</si>
  <si>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</si>
  <si>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</si>
  <si>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</si>
  <si>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</si>
  <si>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</si>
  <si>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</si>
  <si>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</si>
  <si>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</si>
  <si>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</si>
  <si>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</si>
  <si>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</si>
  <si>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</si>
  <si>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</si>
  <si>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</si>
  <si>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</si>
  <si>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</si>
  <si>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</si>
  <si>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</si>
  <si>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</si>
  <si>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</si>
  <si>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</si>
  <si>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</si>
  <si>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</si>
  <si>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</si>
  <si>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</si>
  <si>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</si>
  <si>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</si>
  <si>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</si>
  <si>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</si>
  <si>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</si>
  <si>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</si>
  <si>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</si>
  <si>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</si>
  <si>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</si>
  <si>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</si>
  <si>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</si>
  <si>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</si>
  <si>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</si>
  <si>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</si>
  <si>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</si>
  <si>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</si>
  <si>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</si>
  <si>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</si>
  <si>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</si>
  <si>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</si>
  <si>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</si>
  <si>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</si>
  <si>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</si>
  <si>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</si>
  <si>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</si>
  <si>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</si>
  <si>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</si>
  <si>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</si>
  <si>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</si>
  <si>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</si>
  <si>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</si>
  <si>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</si>
  <si>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</si>
  <si>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</si>
  <si>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</si>
  <si>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</si>
  <si>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</si>
  <si>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</si>
  <si>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</si>
  <si>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</si>
  <si>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</si>
  <si>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</si>
  <si>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</si>
  <si>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</si>
  <si>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</si>
  <si>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</si>
  <si>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</si>
  <si>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</si>
  <si>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</si>
  <si>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</si>
  <si>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</si>
  <si>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</si>
  <si>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</si>
  <si>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</si>
  <si>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</si>
  <si>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</si>
  <si>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</si>
  <si>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</si>
  <si>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</si>
  <si>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</si>
  <si>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</si>
  <si>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</si>
  <si>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</si>
  <si>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</si>
  <si>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</si>
  <si>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</si>
  <si>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</si>
  <si>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</si>
  <si>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</si>
  <si>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</si>
  <si>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</si>
  <si>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</si>
  <si>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</si>
  <si>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</si>
  <si>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</si>
  <si>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</si>
  <si>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</si>
  <si>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</si>
  <si>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</si>
  <si>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</si>
  <si>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</si>
  <si>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</si>
  <si>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</si>
  <si>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</si>
  <si>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</si>
  <si>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</si>
  <si>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</si>
  <si>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</si>
  <si>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</si>
  <si>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</si>
  <si>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</si>
  <si>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</si>
  <si>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</si>
  <si>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</si>
  <si>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</si>
  <si>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</si>
  <si>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</si>
  <si>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</si>
  <si>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</si>
  <si>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</si>
  <si>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</si>
  <si>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</si>
  <si>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</si>
  <si>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</si>
  <si>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</si>
  <si>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</si>
  <si>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</si>
  <si>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</si>
  <si>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</si>
  <si>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</si>
  <si>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</si>
  <si>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</si>
  <si>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</si>
  <si>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</si>
  <si>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</si>
  <si>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</si>
  <si>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</si>
  <si>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</si>
  <si>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</si>
  <si>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</si>
  <si>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</si>
  <si>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</si>
  <si>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</si>
  <si>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</si>
  <si>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</si>
  <si>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</si>
  <si>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</si>
  <si>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</si>
  <si>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</si>
  <si>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</si>
  <si>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</si>
  <si>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</si>
  <si>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</si>
  <si>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</si>
  <si>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</si>
  <si>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</si>
  <si>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</si>
  <si>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</si>
  <si>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</si>
  <si>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</si>
  <si>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</si>
  <si>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</si>
  <si>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</si>
  <si>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</si>
  <si>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</si>
  <si>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</si>
  <si>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</si>
  <si>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</si>
  <si>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</si>
  <si>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</si>
  <si>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</si>
  <si>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</si>
  <si>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</si>
  <si>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</si>
  <si>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</si>
  <si>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</si>
  <si>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</si>
  <si>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</si>
  <si>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</si>
  <si>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</si>
  <si>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</si>
  <si>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</si>
  <si>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</si>
  <si>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</si>
  <si>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</si>
  <si>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</si>
  <si>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</si>
  <si>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</si>
  <si>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</si>
  <si>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</si>
  <si>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</si>
  <si>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</si>
  <si>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</si>
  <si>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</si>
  <si>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</si>
  <si>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</si>
  <si>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</si>
  <si>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</si>
  <si>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</si>
  <si>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</si>
  <si>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</si>
  <si>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</si>
  <si>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</si>
  <si>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</si>
  <si>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</si>
  <si>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</si>
  <si>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</si>
  <si>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</si>
  <si>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</si>
  <si>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</si>
  <si>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</si>
  <si>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</si>
  <si>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</si>
  <si>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</si>
  <si>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</si>
  <si>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</si>
  <si>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</si>
  <si>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</si>
  <si>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</si>
  <si>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</si>
  <si>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</si>
  <si>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</si>
  <si>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</si>
  <si>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</si>
  <si>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</si>
  <si>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</si>
  <si>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</si>
  <si>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</si>
  <si>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</si>
  <si>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</si>
  <si>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</si>
  <si>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</si>
  <si>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</si>
  <si>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</si>
  <si>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</si>
  <si>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</si>
  <si>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</si>
  <si>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</si>
  <si>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</si>
  <si>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</si>
  <si>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</si>
  <si>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</si>
  <si>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</si>
  <si>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</si>
  <si>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</si>
  <si>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</si>
  <si>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</si>
  <si>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</si>
  <si>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</si>
  <si>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</si>
  <si>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family val="3"/>
        <charset val="134"/>
      </rPr>
      <t>网站：</t>
    </r>
    <r>
      <rPr>
        <sz val="11"/>
        <rFont val="Verdana"/>
        <family val="2"/>
      </rPr>
      <t>(http://www.responsiblemineralsinitiative.org/)</t>
    </r>
  </si>
  <si>
    <r>
      <t>公司资料填写说明（第</t>
    </r>
    <r>
      <rPr>
        <sz val="11"/>
        <rFont val="Verdana"/>
        <family val="2"/>
      </rPr>
      <t>8-22</t>
    </r>
    <r>
      <rPr>
        <sz val="11"/>
        <rFont val="SimSun"/>
        <family val="3"/>
        <charset val="134"/>
      </rPr>
      <t>行）。只限英文作答</t>
    </r>
  </si>
  <si>
    <r>
      <t>注：带星号（</t>
    </r>
    <r>
      <rPr>
        <sz val="11"/>
        <rFont val="Verdana"/>
        <family val="2"/>
      </rPr>
      <t>*</t>
    </r>
    <r>
      <rPr>
        <sz val="11"/>
        <rFont val="SimSun"/>
        <family val="3"/>
        <charset val="134"/>
      </rPr>
      <t>）的栏目必须填写</t>
    </r>
  </si>
  <si>
    <r>
      <rPr>
        <sz val="11"/>
        <rFont val="Verdana"/>
        <family val="2"/>
      </rPr>
      <t xml:space="preserve">3. </t>
    </r>
    <r>
      <rPr>
        <sz val="11"/>
        <rFont val="SimSun"/>
        <family val="3"/>
        <charset val="134"/>
      </rPr>
      <t>输入贵公司的唯一识别序号或编号
（</t>
    </r>
    <r>
      <rPr>
        <sz val="11"/>
        <rFont val="Verdana"/>
        <family val="2"/>
      </rPr>
      <t>DUNS</t>
    </r>
    <r>
      <rPr>
        <sz val="11"/>
        <rFont val="SimSun"/>
        <family val="3"/>
        <charset val="134"/>
      </rPr>
      <t>号码，</t>
    </r>
    <r>
      <rPr>
        <sz val="11"/>
        <rFont val="Verdana"/>
        <family val="2"/>
      </rPr>
      <t>VAT</t>
    </r>
    <r>
      <rPr>
        <sz val="11"/>
        <rFont val="SimSun"/>
        <family val="3"/>
        <charset val="134"/>
      </rPr>
      <t>号码，客户特定识别码等）</t>
    </r>
  </si>
  <si>
    <r>
      <rPr>
        <sz val="11"/>
        <rFont val="Verdana"/>
        <family val="2"/>
      </rPr>
      <t>4.</t>
    </r>
    <r>
      <rPr>
        <sz val="11"/>
        <rFont val="SimSun"/>
        <family val="3"/>
        <charset val="134"/>
      </rPr>
      <t xml:space="preserve"> 输入唯一识别序号或编号的出处 （如“</t>
    </r>
    <r>
      <rPr>
        <sz val="11"/>
        <rFont val="Verdana"/>
        <family val="2"/>
      </rPr>
      <t>DUNS</t>
    </r>
    <r>
      <rPr>
        <sz val="11"/>
        <rFont val="SimSun"/>
        <family val="3"/>
        <charset val="134"/>
      </rPr>
      <t>”，“</t>
    </r>
    <r>
      <rPr>
        <sz val="11"/>
        <rFont val="Verdana"/>
        <family val="2"/>
      </rPr>
      <t>VAT</t>
    </r>
    <r>
      <rPr>
        <sz val="11"/>
        <rFont val="SimSun"/>
        <family val="3"/>
        <charset val="134"/>
      </rPr>
      <t>”，“客户”等）</t>
    </r>
  </si>
  <si>
    <r>
      <rPr>
        <sz val="11"/>
        <rFont val="Verdana"/>
        <family val="2"/>
      </rPr>
      <t>14.</t>
    </r>
    <r>
      <rPr>
        <sz val="11"/>
        <rFont val="SimSun"/>
        <family val="3"/>
        <charset val="134"/>
      </rPr>
      <t xml:space="preserve"> 申报人应按“公司名-年月日.</t>
    </r>
    <r>
      <rPr>
        <sz val="11"/>
        <rFont val="Verdana"/>
        <family val="2"/>
      </rPr>
      <t>xlsx</t>
    </r>
    <r>
      <rPr>
        <sz val="11"/>
        <rFont val="SimSun"/>
        <family val="3"/>
        <charset val="134"/>
      </rPr>
      <t>”
格式来命名并存档本报告。（日期格式为年-月-日）</t>
    </r>
  </si>
  <si>
    <r>
      <t xml:space="preserve">六个申报范围问题的答复说明（第 </t>
    </r>
    <r>
      <rPr>
        <sz val="11"/>
        <rFont val="Verdana"/>
        <family val="2"/>
      </rPr>
      <t>24 - 56</t>
    </r>
    <r>
      <rPr>
        <sz val="11"/>
        <rFont val="SimSun"/>
        <family val="3"/>
        <charset val="134"/>
      </rPr>
      <t xml:space="preserve"> 行）。
仅以</t>
    </r>
    <r>
      <rPr>
        <b/>
        <sz val="11"/>
        <rFont val="SimSun"/>
        <family val="3"/>
        <charset val="134"/>
      </rPr>
      <t>英文</t>
    </r>
    <r>
      <rPr>
        <sz val="11"/>
        <rFont val="SimSun"/>
        <family val="3"/>
        <charset val="134"/>
      </rPr>
      <t>提供答复</t>
    </r>
  </si>
  <si>
    <r>
      <rPr>
        <sz val="11"/>
        <rFont val="Verdana"/>
        <family val="2"/>
      </rPr>
      <t xml:space="preserve">1. </t>
    </r>
    <r>
      <rPr>
        <sz val="11"/>
        <rFont val="SimSun"/>
        <family val="3"/>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</si>
  <si>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family val="3"/>
        <charset val="134"/>
      </rPr>
      <t xml:space="preserve"> 回答说明（</t>
    </r>
    <r>
      <rPr>
        <sz val="11"/>
        <rFont val="Verdana"/>
        <family val="2"/>
      </rPr>
      <t>63 - 79</t>
    </r>
    <r>
      <rPr>
        <sz val="11"/>
        <rFont val="SimSun"/>
        <family val="3"/>
        <charset val="134"/>
      </rPr>
      <t xml:space="preserve"> 行）。如果对问题 </t>
    </r>
    <r>
      <rPr>
        <sz val="11"/>
        <rFont val="Verdana"/>
        <family val="2"/>
      </rPr>
      <t>1</t>
    </r>
    <r>
      <rPr>
        <sz val="11"/>
        <rFont val="SimSun"/>
        <family val="3"/>
        <charset val="134"/>
      </rPr>
      <t xml:space="preserve"> 就任何金属的答复为
“是”，必须回答问题 </t>
    </r>
    <r>
      <rPr>
        <sz val="11"/>
        <rFont val="Verdana"/>
        <family val="2"/>
      </rPr>
      <t>A</t>
    </r>
    <r>
      <rPr>
        <sz val="11"/>
        <rFont val="SimSun"/>
        <family val="3"/>
        <charset val="134"/>
      </rPr>
      <t xml:space="preserve"> 至 </t>
    </r>
    <r>
      <rPr>
        <sz val="11"/>
        <rFont val="Verdana"/>
        <family val="2"/>
      </rPr>
      <t>I</t>
    </r>
    <r>
      <rPr>
        <sz val="11"/>
        <rFont val="SimSun"/>
        <family val="3"/>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</si>
  <si>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3"/>
        <charset val="134"/>
      </rPr>
      <t xml:space="preserve">
问题 </t>
    </r>
    <r>
      <rPr>
        <sz val="11"/>
        <rFont val="Verdana"/>
        <family val="2"/>
      </rPr>
      <t>A – I</t>
    </r>
    <r>
      <rPr>
        <sz val="11"/>
        <rFont val="SimSun"/>
        <family val="3"/>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</si>
  <si>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family val="3"/>
        <charset val="134"/>
      </rPr>
      <t>）列表示此区域必须填写。</t>
    </r>
  </si>
  <si>
    <r>
      <rPr>
        <sz val="11"/>
        <rFont val="Verdana"/>
        <family val="2"/>
      </rPr>
      <t xml:space="preserve">1. </t>
    </r>
    <r>
      <rPr>
        <sz val="11"/>
        <rFont val="SimSun"/>
        <family val="3"/>
        <charset val="134"/>
      </rPr>
      <t xml:space="preserve">冶炼厂识别输入列－如果您知道冶炼厂
识别号码，则在 </t>
    </r>
    <r>
      <rPr>
        <sz val="11"/>
        <rFont val="Verdana"/>
        <family val="2"/>
      </rPr>
      <t>A</t>
    </r>
    <r>
      <rPr>
        <sz val="11"/>
        <rFont val="SimSun"/>
        <family val="3"/>
        <charset val="134"/>
      </rPr>
      <t xml:space="preserve"> 列输入号码（</t>
    </r>
    <r>
      <rPr>
        <sz val="11"/>
        <rFont val="Verdana"/>
        <family val="2"/>
      </rPr>
      <t>B、C、D、
E、F、G、I</t>
    </r>
    <r>
      <rPr>
        <sz val="11"/>
        <rFont val="SimSun"/>
        <family val="3"/>
        <charset val="134"/>
      </rPr>
      <t xml:space="preserve"> 和 </t>
    </r>
    <r>
      <rPr>
        <sz val="11"/>
        <rFont val="Verdana"/>
        <family val="2"/>
      </rPr>
      <t>J</t>
    </r>
    <r>
      <rPr>
        <sz val="11"/>
        <rFont val="SimSun"/>
        <family val="3"/>
        <charset val="134"/>
      </rPr>
      <t xml:space="preserve"> 列将自动填入）。</t>
    </r>
    <r>
      <rPr>
        <sz val="11"/>
        <rFont val="Verdana"/>
        <family val="2"/>
      </rPr>
      <t>A</t>
    </r>
    <r>
      <rPr>
        <sz val="11"/>
        <rFont val="SimSun"/>
        <family val="3"/>
        <charset val="134"/>
      </rPr>
      <t xml:space="preserve"> 列不会自动填入。</t>
    </r>
  </si>
  <si>
    <r>
      <rPr>
        <sz val="11"/>
        <rFont val="Verdana"/>
        <family val="2"/>
      </rPr>
      <t>2.</t>
    </r>
    <r>
      <rPr>
        <sz val="11"/>
        <rFont val="SimSun"/>
        <family val="3"/>
        <charset val="134"/>
      </rPr>
      <t xml:space="preserve"> 金属（</t>
    </r>
    <r>
      <rPr>
        <vertAlign val="superscript"/>
        <sz val="11"/>
        <rFont val="Verdana"/>
        <family val="2"/>
      </rPr>
      <t>*</t>
    </r>
    <r>
      <rPr>
        <sz val="11"/>
        <rFont val="SimSun"/>
        <family val="3"/>
        <charset val="134"/>
      </rPr>
      <t xml:space="preserve">）- 在下拉菜单中选择
正在录入信息的冶炼厂所提炼的金属。 </t>
    </r>
  </si>
  <si>
    <r>
      <rPr>
        <sz val="11"/>
        <rFont val="Verdana"/>
        <family val="2"/>
      </rPr>
      <t>6.</t>
    </r>
    <r>
      <rPr>
        <sz val="11"/>
        <rFont val="SimSun"/>
        <family val="3"/>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</si>
  <si>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family val="3"/>
        <charset val="134"/>
      </rPr>
      <t xml:space="preserve"> 冶炼厂识别号码 -  </t>
    </r>
    <r>
      <rPr>
        <sz val="11"/>
        <rFont val="Verdana"/>
        <family val="2"/>
      </rPr>
      <t xml:space="preserve">F </t>
    </r>
    <r>
      <rPr>
        <sz val="11"/>
        <rFont val="SimSun"/>
        <family val="3"/>
        <charset val="134"/>
      </rPr>
      <t xml:space="preserve">列包括所有的
冶炼厂识别号码。如果在 </t>
    </r>
    <r>
      <rPr>
        <sz val="11"/>
        <rFont val="Verdana"/>
        <family val="2"/>
      </rPr>
      <t xml:space="preserve">C </t>
    </r>
    <r>
      <rPr>
        <sz val="11"/>
        <rFont val="SimSun"/>
        <family val="3"/>
        <charset val="134"/>
      </rPr>
      <t xml:space="preserve">列中选出冶炼厂
名称，此栏会自动填入。 </t>
    </r>
  </si>
  <si>
    <r>
      <rPr>
        <sz val="11"/>
        <rFont val="Verdana"/>
        <family val="2"/>
      </rPr>
      <t>8.</t>
    </r>
    <r>
      <rPr>
        <sz val="11"/>
        <rFont val="SimSun"/>
        <family val="3"/>
        <charset val="134"/>
      </rPr>
      <t xml:space="preserve"> 冶炼厂所在街道 - 提供冶炼厂所在街道的名称。</t>
    </r>
  </si>
  <si>
    <r>
      <rPr>
        <sz val="11"/>
        <rFont val="Verdana"/>
        <family val="2"/>
      </rPr>
      <t>9.</t>
    </r>
    <r>
      <rPr>
        <sz val="11"/>
        <rFont val="SimSun"/>
        <family val="3"/>
        <charset val="134"/>
      </rPr>
      <t xml:space="preserve"> 冶炼厂所在城市 - 提供冶炼厂所在城市的名称。</t>
    </r>
  </si>
  <si>
    <r>
      <rPr>
        <sz val="11"/>
        <rFont val="Verdana"/>
        <family val="2"/>
      </rPr>
      <t>10.</t>
    </r>
    <r>
      <rPr>
        <sz val="11"/>
        <rFont val="SimSun"/>
        <family val="3"/>
        <charset val="134"/>
      </rPr>
      <t xml:space="preserve"> 冶炼厂地点： 州/省（如适用）- 提供冶炼厂所在的州/省。</t>
    </r>
  </si>
  <si>
    <r>
      <rPr>
        <sz val="11"/>
        <rFont val="Verdana"/>
        <family val="2"/>
      </rPr>
      <t>11.</t>
    </r>
    <r>
      <rPr>
        <sz val="11"/>
        <rFont val="SimSun"/>
        <family val="3"/>
        <charset val="134"/>
      </rPr>
      <t xml:space="preserve"> 冶炼厂联系人姓名——钴报告模板 (</t>
    </r>
    <r>
      <rPr>
        <sz val="11"/>
        <rFont val="Verdana"/>
        <family val="2"/>
      </rPr>
      <t>CRT</t>
    </r>
    <r>
      <rPr>
        <sz val="11"/>
        <rFont val="SimSun"/>
        <family val="3"/>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family val="3"/>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</si>
  <si>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family val="3"/>
        <charset val="134"/>
      </rPr>
      <t xml:space="preserve"> 冶炼厂联系电邮地址 - 填入被确认为冶炼厂联系人的电邮地址作为冶炼厂联系信息。 例如： </t>
    </r>
    <r>
      <rPr>
        <sz val="11"/>
        <rFont val="Verdana"/>
        <family val="2"/>
      </rPr>
      <t>John.Smith@SmelterXXX.com</t>
    </r>
    <r>
      <rPr>
        <sz val="11"/>
        <rFont val="SimSun"/>
        <family val="3"/>
        <charset val="134"/>
      </rPr>
      <t xml:space="preserve">。         请在填写此栏前阅读冶炼厂联系名称指引。 </t>
    </r>
  </si>
  <si>
    <r>
      <rPr>
        <sz val="11"/>
        <rFont val="Verdana"/>
        <family val="2"/>
      </rPr>
      <t xml:space="preserve">13. </t>
    </r>
    <r>
      <rPr>
        <sz val="11"/>
        <rFont val="SimSun"/>
        <family val="3"/>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3"/>
        <charset val="134"/>
      </rPr>
      <t xml:space="preserve"> 列回答“是”。</t>
    </r>
  </si>
  <si>
    <r>
      <rPr>
        <sz val="11"/>
        <rFont val="Verdana"/>
        <family val="2"/>
      </rPr>
      <t>14.</t>
    </r>
    <r>
      <rPr>
        <sz val="11"/>
        <rFont val="SimSun"/>
        <family val="3"/>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</si>
  <si>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family val="3"/>
        <charset val="134"/>
      </rPr>
      <t>表明冶炼厂是否仅从回收料或报废料资源
中获取冶炼过程的来料。此问题自由选择答
复。本问题的允许答复有：
- 是
- 否
- 不知道</t>
    </r>
  </si>
  <si>
    <r>
      <rPr>
        <sz val="11"/>
        <rFont val="Verdana"/>
        <family val="2"/>
      </rPr>
      <t>16.</t>
    </r>
    <r>
      <rPr>
        <sz val="11"/>
        <rFont val="SimSun"/>
        <family val="3"/>
        <charset val="134"/>
      </rPr>
      <t xml:space="preserve"> 注释 - 用自由的格式的文字栏来输入
任何有关冶炼厂的意见。例如：冶炼厂正在被
</t>
    </r>
    <r>
      <rPr>
        <sz val="11"/>
        <rFont val="Verdana"/>
        <family val="2"/>
      </rPr>
      <t>YYY</t>
    </r>
    <r>
      <rPr>
        <sz val="11"/>
        <rFont val="SimSun"/>
        <family val="3"/>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</si>
  <si>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3"/>
        <charset val="134"/>
      </rPr>
      <t xml:space="preserve"> 列中的“备注”并按照
指示操作。贵公司可以使用 </t>
    </r>
    <r>
      <rPr>
        <sz val="11"/>
        <rFont val="Verdana"/>
        <family val="2"/>
      </rPr>
      <t>D</t>
    </r>
    <r>
      <rPr>
        <sz val="11"/>
        <rFont val="SimSun"/>
        <family val="3"/>
        <charset val="134"/>
      </rPr>
      <t xml:space="preserve"> 列中的 </t>
    </r>
    <r>
      <rPr>
        <sz val="11"/>
        <rFont val="Verdana"/>
        <family val="2"/>
      </rPr>
      <t>URL</t>
    </r>
    <r>
      <rPr>
        <sz val="11"/>
        <rFont val="SimSun"/>
        <family val="3"/>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</si>
  <si>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3"/>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</si>
  <si>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family val="3"/>
        <charset val="134"/>
      </rPr>
      <t>不为目录或任何工具作任何的申述或保证。
目录和工具是依据“原样”和“现有”基础来提供。</t>
    </r>
    <r>
      <rPr>
        <sz val="11"/>
        <rFont val="Verdana"/>
        <family val="2"/>
      </rPr>
      <t xml:space="preserve">RBA </t>
    </r>
    <r>
      <rPr>
        <sz val="11"/>
        <rFont val="SimSun"/>
        <family val="3"/>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</si>
  <si>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family val="3"/>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</si>
  <si>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family val="3"/>
        <charset val="134"/>
      </rPr>
      <t xml:space="preserve"> 因目录或任何工具
或及其使用而导致或产生的用户有过或者可能拥有或声称拥有的对 </t>
    </r>
    <r>
      <rPr>
        <sz val="11"/>
        <rFont val="Verdana"/>
        <family val="2"/>
      </rPr>
      <t xml:space="preserve">RBA </t>
    </r>
    <r>
      <rPr>
        <sz val="11"/>
        <rFont val="SimSun"/>
        <family val="3"/>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3"/>
        <charset val="134"/>
      </rPr>
      <t>以及其管理人员、董事、代理、
员工、志愿者、代表、承包商、继承人、指定人解除并永远免除责任；</t>
    </r>
    <r>
      <rPr>
        <sz val="11"/>
        <rFont val="Verdana"/>
        <family val="2"/>
      </rPr>
      <t>(b)</t>
    </r>
    <r>
      <rPr>
        <sz val="11"/>
        <rFont val="SimSun"/>
        <family val="3"/>
        <charset val="134"/>
      </rPr>
      <t xml:space="preserve"> 保护 </t>
    </r>
    <r>
      <rPr>
        <sz val="11"/>
        <rFont val="Verdana"/>
        <family val="2"/>
      </rPr>
      <t>RBA</t>
    </r>
    <r>
      <rPr>
        <sz val="11"/>
        <rFont val="SimSun"/>
        <family val="3"/>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</si>
  <si>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</si>
  <si>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</si>
  <si>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</si>
  <si>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</si>
  <si>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</si>
  <si>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</si>
  <si>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</si>
  <si>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</si>
  <si>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</si>
  <si>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family val="3"/>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</si>
  <si>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</si>
  <si>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</si>
  <si>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family val="3"/>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</si>
  <si>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</si>
  <si>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</si>
  <si>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family val="3"/>
        <charset val="134"/>
      </rPr>
      <t xml:space="preserve">年，是全球最大的
致力于在电子行业供应链中倡导企业责任的行业联盟。
</t>
    </r>
    <r>
      <rPr>
        <sz val="11"/>
        <rFont val="Verdana"/>
        <family val="2"/>
      </rPr>
      <t>(http://www.responsiblebusiness.org)</t>
    </r>
    <r>
      <rPr>
        <sz val="11"/>
        <rFont val="SimSun"/>
        <family val="3"/>
        <charset val="134"/>
      </rPr>
      <t xml:space="preserve">
</t>
    </r>
  </si>
  <si>
    <r>
      <t>不使用冲突矿产冶炼厂计划是由电子行业公民联盟</t>
    </r>
    <r>
      <rPr>
        <sz val="11"/>
        <rFont val="Verdana"/>
        <family val="2"/>
      </rPr>
      <t xml:space="preserve">(RBA) </t>
    </r>
    <r>
      <rPr>
        <sz val="11"/>
        <rFont val="SimSun"/>
        <family val="3"/>
        <charset val="134"/>
      </rPr>
      <t xml:space="preserve">和全球电子可持续发展倡议组织 </t>
    </r>
    <r>
      <rPr>
        <sz val="11"/>
        <rFont val="Verdana"/>
        <family val="2"/>
      </rPr>
      <t xml:space="preserve">(GeSI) </t>
    </r>
    <r>
      <rPr>
        <sz val="11"/>
        <rFont val="SimSun"/>
        <family val="3"/>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</si>
  <si>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family val="3"/>
        <charset val="134"/>
      </rPr>
      <t xml:space="preserve">是由责任商业联盟和全球电子永续
倡议组织的成员于 </t>
    </r>
    <r>
      <rPr>
        <sz val="11"/>
        <rFont val="Verdana"/>
        <family val="2"/>
      </rPr>
      <t>2008</t>
    </r>
    <r>
      <rPr>
        <sz val="11"/>
        <rFont val="SimSun"/>
        <family val="3"/>
        <charset val="134"/>
      </rPr>
      <t xml:space="preserve"> 发起成立，
已发展成为公司解决其供应链中的冲突矿产问题而最广泛使用和认可的资源之一。今天来自 </t>
    </r>
    <r>
      <rPr>
        <sz val="11"/>
        <rFont val="Verdana"/>
        <family val="2"/>
      </rPr>
      <t>7</t>
    </r>
    <r>
      <rPr>
        <sz val="11"/>
        <rFont val="SimSun"/>
        <family val="3"/>
        <charset val="134"/>
      </rPr>
      <t xml:space="preserve"> 个不同行业的超过 </t>
    </r>
    <r>
      <rPr>
        <sz val="11"/>
        <rFont val="Verdana"/>
        <family val="2"/>
      </rPr>
      <t>150</t>
    </r>
    <r>
      <rPr>
        <sz val="11"/>
        <rFont val="SimSun"/>
        <family val="3"/>
        <charset val="134"/>
      </rPr>
      <t xml:space="preserve"> 家公司加入了 </t>
    </r>
    <r>
      <rPr>
        <sz val="11"/>
        <rFont val="Verdana"/>
        <family val="2"/>
      </rPr>
      <t>RMI</t>
    </r>
    <r>
      <rPr>
        <sz val="11"/>
        <rFont val="SimSun"/>
        <family val="3"/>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3"/>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3"/>
        <charset val="134"/>
      </rPr>
      <t>。</t>
    </r>
  </si>
  <si>
    <r>
      <rPr>
        <sz val="11"/>
        <rFont val="Verdana"/>
        <family val="2"/>
      </rPr>
      <t>RMI</t>
    </r>
    <r>
      <rPr>
        <sz val="11"/>
        <rFont val="SimSun"/>
        <family val="3"/>
        <charset val="134"/>
      </rPr>
      <t xml:space="preserve"> 为一些公司指定的唯一识别号，这些公司被供应链中的成员报告为冶炼厂或精炼厂，无论它们是否经过验证符合 </t>
    </r>
    <r>
      <rPr>
        <sz val="11"/>
        <rFont val="Verdana"/>
        <family val="2"/>
      </rPr>
      <t>RMAP</t>
    </r>
    <r>
      <rPr>
        <sz val="11"/>
        <rFont val="SimSun"/>
        <family val="3"/>
        <charset val="134"/>
      </rPr>
      <t xml:space="preserve"> 审计标准或其他适用审计计划所定义的冶炼厂或精炼厂的特征。</t>
    </r>
  </si>
  <si>
    <r>
      <t>钴报告模板 (</t>
    </r>
    <r>
      <rPr>
        <sz val="11"/>
        <rFont val="Verdana"/>
        <family val="2"/>
      </rPr>
      <t>CRT</t>
    </r>
    <r>
      <rPr>
        <sz val="11"/>
        <rFont val="SimSun"/>
        <family val="3"/>
        <charset val="134"/>
      </rPr>
      <t>)</t>
    </r>
  </si>
  <si>
    <r>
      <t>需要填写一个 (</t>
    </r>
    <r>
      <rPr>
        <sz val="11"/>
        <rFont val="Verdana"/>
        <family val="2"/>
      </rPr>
      <t>1</t>
    </r>
    <r>
      <rPr>
        <sz val="11"/>
        <rFont val="SimSun"/>
        <family val="3"/>
        <charset val="134"/>
      </rPr>
      <t>) 或多个必填字段</t>
    </r>
  </si>
  <si>
    <t>本文件旨在收集产品中使用的特定原材料（特别是钴）的采购信息。</t>
  </si>
  <si>
    <r>
      <t>必填字段标记以星号 (</t>
    </r>
    <r>
      <rPr>
        <sz val="11"/>
        <rFont val="Verdana"/>
        <family val="2"/>
      </rPr>
      <t>*</t>
    </r>
    <r>
      <rPr>
        <sz val="11"/>
        <rFont val="SimSun"/>
        <family val="3"/>
        <charset val="134"/>
      </rPr>
      <t>)。参考说明选项卡，获取关于如何答复每个问题的指南。</t>
    </r>
  </si>
  <si>
    <r>
      <t>公司名称（</t>
    </r>
    <r>
      <rPr>
        <vertAlign val="superscript"/>
        <sz val="11"/>
        <rFont val="Verdana"/>
        <family val="2"/>
      </rPr>
      <t>*</t>
    </r>
    <r>
      <rPr>
        <sz val="11"/>
        <rFont val="SimSun"/>
        <family val="3"/>
        <charset val="134"/>
      </rPr>
      <t>）：</t>
    </r>
  </si>
  <si>
    <r>
      <t>申报范围或种类 (</t>
    </r>
    <r>
      <rPr>
        <vertAlign val="superscript"/>
        <sz val="11"/>
        <rFont val="Verdana"/>
        <family val="2"/>
      </rPr>
      <t>*</t>
    </r>
    <r>
      <rPr>
        <sz val="11"/>
        <rFont val="SimSun"/>
        <family val="3"/>
        <charset val="134"/>
      </rPr>
      <t>):</t>
    </r>
  </si>
  <si>
    <r>
      <t>范围描述：(</t>
    </r>
    <r>
      <rPr>
        <sz val="11"/>
        <rFont val="Verdana"/>
        <family val="2"/>
      </rPr>
      <t>*</t>
    </r>
    <r>
      <rPr>
        <sz val="11"/>
        <rFont val="SimSun"/>
        <family val="3"/>
        <charset val="134"/>
      </rPr>
      <t>)</t>
    </r>
  </si>
  <si>
    <r>
      <t>联系人姓名 (</t>
    </r>
    <r>
      <rPr>
        <sz val="11"/>
        <rFont val="Verdana"/>
        <family val="2"/>
      </rPr>
      <t>*</t>
    </r>
    <r>
      <rPr>
        <sz val="11"/>
        <rFont val="SimSun"/>
        <family val="3"/>
        <charset val="134"/>
      </rPr>
      <t>):</t>
    </r>
  </si>
  <si>
    <r>
      <t>联系人电邮地址 (</t>
    </r>
    <r>
      <rPr>
        <sz val="11"/>
        <rFont val="Verdana"/>
        <family val="2"/>
      </rPr>
      <t>*</t>
    </r>
    <r>
      <rPr>
        <sz val="11"/>
        <rFont val="SimSun"/>
        <family val="3"/>
        <charset val="134"/>
      </rPr>
      <t>):</t>
    </r>
  </si>
  <si>
    <r>
      <t>联系人电话 (</t>
    </r>
    <r>
      <rPr>
        <sz val="11"/>
        <rFont val="Verdana"/>
        <family val="2"/>
      </rPr>
      <t>*</t>
    </r>
    <r>
      <rPr>
        <sz val="11"/>
        <rFont val="SimSun"/>
        <family val="3"/>
        <charset val="134"/>
      </rPr>
      <t>):</t>
    </r>
  </si>
  <si>
    <r>
      <t>授权人姓名 (</t>
    </r>
    <r>
      <rPr>
        <sz val="11"/>
        <rFont val="Verdana"/>
        <family val="2"/>
      </rPr>
      <t>*</t>
    </r>
    <r>
      <rPr>
        <sz val="11"/>
        <rFont val="SimSun"/>
        <family val="3"/>
        <charset val="134"/>
      </rPr>
      <t>):</t>
    </r>
  </si>
  <si>
    <r>
      <t>授权人电邮地址 (</t>
    </r>
    <r>
      <rPr>
        <sz val="11"/>
        <rFont val="Verdana"/>
        <family val="2"/>
      </rPr>
      <t>*</t>
    </r>
    <r>
      <rPr>
        <sz val="11"/>
        <rFont val="SimSun"/>
        <family val="3"/>
        <charset val="134"/>
      </rPr>
      <t>):</t>
    </r>
  </si>
  <si>
    <r>
      <t>授权日期 (</t>
    </r>
    <r>
      <rPr>
        <sz val="11"/>
        <rFont val="Verdana"/>
        <family val="2"/>
      </rPr>
      <t>*</t>
    </r>
    <r>
      <rPr>
        <sz val="11"/>
        <rFont val="SimSun"/>
        <family val="3"/>
        <charset val="134"/>
      </rPr>
      <t>):</t>
    </r>
  </si>
  <si>
    <r>
      <t xml:space="preserve">根据上述指明的申报范围回答下列问题 </t>
    </r>
    <r>
      <rPr>
        <sz val="11"/>
        <rFont val="Verdana"/>
        <family val="2"/>
      </rPr>
      <t>1 - 6</t>
    </r>
  </si>
  <si>
    <r>
      <rPr>
        <sz val="11"/>
        <rFont val="Verdana"/>
        <family val="2"/>
      </rPr>
      <t xml:space="preserve">A. </t>
    </r>
    <r>
      <rPr>
        <sz val="11"/>
        <rFont val="SimSun"/>
        <family val="3"/>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</si>
  <si>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</si>
  <si>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</si>
  <si>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</si>
  <si>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family val="3"/>
        <charset val="134"/>
      </rPr>
      <t xml:space="preserve"> 或以下</t>
    </r>
  </si>
  <si>
    <t>是，钴报告模板</t>
  </si>
  <si>
    <r>
      <t>以下目录是截至此模板发布时</t>
    </r>
    <r>
      <rPr>
        <sz val="11"/>
        <rFont val="Verdana"/>
        <family val="2"/>
      </rPr>
      <t xml:space="preserve"> RBA </t>
    </r>
    <r>
      <rPr>
        <sz val="11"/>
        <rFont val="SimSun"/>
        <family val="3"/>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3"/>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3"/>
        <charset val="134"/>
      </rPr>
      <t xml:space="preserve"> 列下的
冶炼厂。
在 </t>
    </r>
    <r>
      <rPr>
        <sz val="11"/>
        <rFont val="Verdana"/>
        <family val="2"/>
      </rPr>
      <t>ASCII</t>
    </r>
    <r>
      <rPr>
        <sz val="11"/>
        <rFont val="SimSun"/>
        <family val="3"/>
        <charset val="134"/>
      </rPr>
      <t xml:space="preserve"> 字符集中，</t>
    </r>
    <r>
      <rPr>
        <sz val="11"/>
        <rFont val="Verdana"/>
        <family val="2"/>
      </rPr>
      <t>C</t>
    </r>
    <r>
      <rPr>
        <sz val="11"/>
        <rFont val="SimSun"/>
        <family val="3"/>
        <charset val="134"/>
      </rPr>
      <t xml:space="preserve"> 列是正式标准冶炼厂名
称目录。大多数冶炼厂的这两列具有相同的条目，然而，如果常用名称与标准名称不同，则在 </t>
    </r>
    <r>
      <rPr>
        <sz val="11"/>
        <rFont val="Verdana"/>
        <family val="2"/>
      </rPr>
      <t>B</t>
    </r>
    <r>
      <rPr>
        <sz val="11"/>
        <rFont val="SimSun"/>
        <family val="3"/>
        <charset val="134"/>
      </rPr>
      <t xml:space="preserve"> 列中注明这种变化。</t>
    </r>
  </si>
  <si>
    <r>
      <t>冶炼厂查找 (</t>
    </r>
    <r>
      <rPr>
        <sz val="11"/>
        <rFont val="Verdana"/>
        <family val="2"/>
      </rPr>
      <t>*</t>
    </r>
    <r>
      <rPr>
        <sz val="11"/>
        <rFont val="SimSun"/>
        <family val="3"/>
        <charset val="134"/>
      </rPr>
      <t>)</t>
    </r>
  </si>
  <si>
    <r>
      <t xml:space="preserve">在 </t>
    </r>
    <r>
      <rPr>
        <sz val="11"/>
        <rFont val="Verdana"/>
        <family val="2"/>
      </rPr>
      <t>B</t>
    </r>
    <r>
      <rPr>
        <sz val="11"/>
        <rFont val="SimSun"/>
        <family val="3"/>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3"/>
        <charset val="134"/>
      </rPr>
      <t xml:space="preserve"> 列下。</t>
    </r>
  </si>
  <si>
    <r>
      <t xml:space="preserve">冶炼厂 </t>
    </r>
    <r>
      <rPr>
        <sz val="11"/>
        <rFont val="Verdana"/>
        <family val="2"/>
      </rPr>
      <t>ID</t>
    </r>
  </si>
  <si>
    <r>
      <t>金属 l (</t>
    </r>
    <r>
      <rPr>
        <sz val="11"/>
        <rFont val="Verdana"/>
        <family val="2"/>
      </rPr>
      <t>*</t>
    </r>
    <r>
      <rPr>
        <sz val="11"/>
        <rFont val="SimSun"/>
        <family val="3"/>
        <charset val="134"/>
      </rPr>
      <t>)</t>
    </r>
  </si>
  <si>
    <r>
      <t>冶炼厂名称 (</t>
    </r>
    <r>
      <rPr>
        <sz val="11"/>
        <rFont val="Verdana"/>
        <family val="2"/>
      </rPr>
      <t>1</t>
    </r>
    <r>
      <rPr>
        <sz val="11"/>
        <rFont val="SimSun"/>
        <family val="3"/>
        <charset val="134"/>
      </rPr>
      <t>)</t>
    </r>
  </si>
  <si>
    <r>
      <t>冶炼工厂地址（国家） (</t>
    </r>
    <r>
      <rPr>
        <vertAlign val="superscript"/>
        <sz val="11"/>
        <rFont val="Verdana"/>
        <family val="2"/>
      </rPr>
      <t>*</t>
    </r>
    <r>
      <rPr>
        <sz val="11"/>
        <rFont val="SimSun"/>
        <family val="3"/>
        <charset val="134"/>
      </rPr>
      <t>)</t>
    </r>
  </si>
  <si>
    <r>
      <t>冶炼厂的被冶炼物料</t>
    </r>
    <r>
      <rPr>
        <sz val="11"/>
        <rFont val="Verdana"/>
        <family val="2"/>
      </rPr>
      <t>100%</t>
    </r>
    <r>
      <rPr>
        <sz val="11"/>
        <rFont val="SimSun"/>
        <family val="3"/>
        <charset val="134"/>
      </rPr>
      <t>完全来自回收料或报废料吗？</t>
    </r>
  </si>
  <si>
    <r>
      <t>链接至“</t>
    </r>
    <r>
      <rPr>
        <sz val="11"/>
        <rFont val="Verdana"/>
        <family val="2"/>
      </rPr>
      <t>RMAP</t>
    </r>
    <r>
      <rPr>
        <sz val="11"/>
        <rFont val="SimSun"/>
        <family val="3"/>
        <charset val="134"/>
      </rPr>
      <t xml:space="preserve"> 合规冶炼厂目录”</t>
    </r>
  </si>
  <si>
    <r>
      <rPr>
        <b/>
        <sz val="11"/>
        <rFont val="SimSun"/>
        <family val="3"/>
        <charset val="134"/>
      </rPr>
      <t>首先</t>
    </r>
    <r>
      <rPr>
        <sz val="11"/>
        <rFont val="SimSun"/>
        <family val="3"/>
        <charset val="134"/>
      </rPr>
      <t>：</t>
    </r>
  </si>
  <si>
    <r>
      <t xml:space="preserve">
选项 A：如果您知道冶炼厂识别号码，请在 </t>
    </r>
    <r>
      <rPr>
        <sz val="11"/>
        <rFont val="Calibri"/>
        <family val="2"/>
        <scheme val="minor"/>
      </rPr>
      <t>A</t>
    </r>
    <r>
      <rPr>
        <sz val="11"/>
        <rFont val="SimSun"/>
        <family val="3"/>
        <charset val="134"/>
      </rPr>
      <t xml:space="preserve"> 列输入号码（</t>
    </r>
    <r>
      <rPr>
        <sz val="11"/>
        <rFont val="Calibri"/>
        <family val="2"/>
        <scheme val="minor"/>
      </rPr>
      <t>B、C、E、F、G、I</t>
    </r>
    <r>
      <rPr>
        <sz val="11"/>
        <rFont val="SimSun"/>
        <family val="3"/>
        <charset val="134"/>
      </rPr>
      <t xml:space="preserve"> 和 </t>
    </r>
    <r>
      <rPr>
        <sz val="11"/>
        <rFont val="Calibri"/>
        <family val="2"/>
        <scheme val="minor"/>
      </rPr>
      <t>J</t>
    </r>
    <r>
      <rPr>
        <sz val="11"/>
        <rFont val="SimSun"/>
        <family val="3"/>
        <charset val="134"/>
      </rPr>
      <t xml:space="preserve"> 列将自动填入）。</t>
    </r>
    <r>
      <rPr>
        <sz val="11"/>
        <rFont val="Calibri"/>
        <family val="2"/>
        <scheme val="minor"/>
      </rPr>
      <t>D</t>
    </r>
    <r>
      <rPr>
        <sz val="11"/>
        <rFont val="SimSun"/>
        <family val="3"/>
        <charset val="134"/>
      </rPr>
      <t xml:space="preserve"> 列将变为灰色。
选项 </t>
    </r>
    <r>
      <rPr>
        <sz val="11"/>
        <rFont val="Calibri"/>
        <family val="2"/>
        <scheme val="minor"/>
      </rPr>
      <t>B</t>
    </r>
    <r>
      <rPr>
        <sz val="11"/>
        <rFont val="SimSun"/>
        <family val="3"/>
        <charset val="134"/>
      </rPr>
      <t xml:space="preserve">：如果您有金属和冶炼厂查找名称组合，则完成以下步骤：
步骤 </t>
    </r>
    <r>
      <rPr>
        <sz val="11"/>
        <rFont val="Calibri"/>
        <family val="2"/>
        <scheme val="minor"/>
      </rPr>
      <t>1</t>
    </r>
    <r>
      <rPr>
        <sz val="11"/>
        <rFont val="SimSun"/>
        <family val="3"/>
        <charset val="134"/>
      </rPr>
      <t xml:space="preserve">. 在 </t>
    </r>
    <r>
      <rPr>
        <sz val="11"/>
        <rFont val="Calibri"/>
        <family val="2"/>
        <scheme val="minor"/>
      </rPr>
      <t>B</t>
    </r>
    <r>
      <rPr>
        <sz val="11"/>
        <rFont val="SimSun"/>
        <family val="3"/>
        <charset val="134"/>
      </rPr>
      <t xml:space="preserve"> 列中选择金属
步骤 </t>
    </r>
    <r>
      <rPr>
        <sz val="11"/>
        <rFont val="Calibri"/>
        <family val="2"/>
        <scheme val="minor"/>
      </rPr>
      <t>2</t>
    </r>
    <r>
      <rPr>
        <sz val="11"/>
        <rFont val="SimSun"/>
        <family val="3"/>
        <charset val="134"/>
      </rPr>
      <t xml:space="preserve">. 从 </t>
    </r>
    <r>
      <rPr>
        <sz val="11"/>
        <rFont val="Calibri"/>
        <family val="2"/>
        <scheme val="minor"/>
      </rPr>
      <t>C</t>
    </r>
    <r>
      <rPr>
        <sz val="11"/>
        <rFont val="SimSun"/>
        <family val="3"/>
        <charset val="134"/>
      </rPr>
      <t xml:space="preserve"> 列的下拉菜单中选择
选项 </t>
    </r>
    <r>
      <rPr>
        <sz val="11"/>
        <rFont val="Calibri"/>
        <family val="2"/>
        <scheme val="minor"/>
      </rPr>
      <t>C</t>
    </r>
    <r>
      <rPr>
        <sz val="11"/>
        <rFont val="SimSun"/>
        <family val="3"/>
        <charset val="134"/>
      </rPr>
      <t xml:space="preserve">：如果您有金属和冶炼厂名称组合，则完成以下步骤：
步骤 </t>
    </r>
    <r>
      <rPr>
        <sz val="11"/>
        <rFont val="Calibri"/>
        <family val="2"/>
        <scheme val="minor"/>
      </rPr>
      <t>1.</t>
    </r>
    <r>
      <rPr>
        <sz val="11"/>
        <rFont val="SimSun"/>
        <family val="3"/>
        <charset val="134"/>
      </rPr>
      <t xml:space="preserve"> 在 </t>
    </r>
    <r>
      <rPr>
        <sz val="11"/>
        <rFont val="Calibri"/>
        <family val="2"/>
        <scheme val="minor"/>
      </rPr>
      <t>B</t>
    </r>
    <r>
      <rPr>
        <sz val="11"/>
        <rFont val="SimSun"/>
        <family val="3"/>
        <charset val="134"/>
      </rPr>
      <t xml:space="preserve"> 列中选择金属
步骤 </t>
    </r>
    <r>
      <rPr>
        <sz val="11"/>
        <rFont val="Calibri"/>
        <family val="2"/>
        <scheme val="minor"/>
      </rPr>
      <t>2</t>
    </r>
    <r>
      <rPr>
        <sz val="11"/>
        <rFont val="SimSun"/>
        <family val="3"/>
        <charset val="134"/>
      </rPr>
      <t xml:space="preserve">：在“冶炼厂查找”下拉菜单中选择“冶炼厂未列出”，然后填写 </t>
    </r>
    <r>
      <rPr>
        <sz val="11"/>
        <rFont val="Calibri"/>
        <family val="2"/>
        <scheme val="minor"/>
      </rPr>
      <t>D</t>
    </r>
    <r>
      <rPr>
        <sz val="11"/>
        <rFont val="SimSun"/>
        <family val="3"/>
        <charset val="134"/>
      </rPr>
      <t xml:space="preserve"> 和 </t>
    </r>
    <r>
      <rPr>
        <sz val="11"/>
        <rFont val="Calibri"/>
        <family val="2"/>
        <scheme val="minor"/>
      </rPr>
      <t>E</t>
    </r>
    <r>
      <rPr>
        <sz val="11"/>
        <rFont val="SimSun"/>
        <family val="3"/>
        <charset val="134"/>
      </rPr>
      <t xml:space="preserve"> 列
步骤 </t>
    </r>
    <r>
      <rPr>
        <sz val="11"/>
        <rFont val="Calibri"/>
        <family val="2"/>
        <scheme val="minor"/>
      </rPr>
      <t>3</t>
    </r>
    <r>
      <rPr>
        <sz val="11"/>
        <rFont val="SimSun"/>
        <family val="3"/>
        <charset val="134"/>
      </rPr>
      <t xml:space="preserve">. 在 </t>
    </r>
    <r>
      <rPr>
        <sz val="11"/>
        <rFont val="Calibri"/>
        <family val="2"/>
        <scheme val="minor"/>
      </rPr>
      <t>H</t>
    </r>
    <r>
      <rPr>
        <sz val="11"/>
        <rFont val="SimSun"/>
        <family val="3"/>
        <charset val="134"/>
      </rPr>
      <t xml:space="preserve"> 列到 </t>
    </r>
    <r>
      <rPr>
        <sz val="11"/>
        <rFont val="Calibri"/>
        <family val="2"/>
        <scheme val="minor"/>
      </rPr>
      <t>Q</t>
    </r>
    <r>
      <rPr>
        <sz val="11"/>
        <rFont val="SimSun"/>
        <family val="3"/>
        <charset val="134"/>
      </rPr>
      <t xml:space="preserve"> 列输入所有现有的冶炼厂信息
(</t>
    </r>
    <r>
      <rPr>
        <sz val="11"/>
        <rFont val="Calibri"/>
        <family val="2"/>
        <scheme val="minor"/>
      </rPr>
      <t>*</t>
    </r>
    <r>
      <rPr>
        <sz val="11"/>
        <rFont val="SimSun"/>
        <family val="3"/>
        <charset val="134"/>
      </rPr>
      <t>) 必填字段以星号表示。
(</t>
    </r>
    <r>
      <rPr>
        <sz val="11"/>
        <rFont val="Calibri"/>
        <family val="2"/>
        <scheme val="minor"/>
      </rPr>
      <t>1</t>
    </r>
    <r>
      <rPr>
        <sz val="11"/>
        <rFont val="SimSun"/>
        <family val="3"/>
        <charset val="134"/>
      </rPr>
      <t xml:space="preserve">) 当“冶炼厂查找”=“冶炼厂未列出”时，需要输入
注：可结合使用选项 </t>
    </r>
    <r>
      <rPr>
        <sz val="11"/>
        <rFont val="Calibri"/>
        <family val="2"/>
        <scheme val="minor"/>
      </rPr>
      <t>A、B</t>
    </r>
    <r>
      <rPr>
        <sz val="11"/>
        <rFont val="SimSun"/>
        <family val="3"/>
        <charset val="134"/>
      </rPr>
      <t xml:space="preserve"> 和 </t>
    </r>
    <r>
      <rPr>
        <sz val="11"/>
        <rFont val="Calibri"/>
        <family val="2"/>
        <scheme val="minor"/>
      </rPr>
      <t xml:space="preserve">C </t>
    </r>
    <r>
      <rPr>
        <sz val="11"/>
        <rFont val="SimSun"/>
        <family val="3"/>
        <charset val="134"/>
      </rPr>
      <t xml:space="preserve">来填写冶炼厂目录。请勿更改自动填写的单元格。应通过联系 </t>
    </r>
    <r>
      <rPr>
        <sz val="11"/>
        <rFont val="Calibri"/>
        <family val="2"/>
        <scheme val="minor"/>
      </rPr>
      <t>RMI@ResponsibleBusiness.org</t>
    </r>
    <r>
      <rPr>
        <sz val="11"/>
        <rFont val="SimSun"/>
        <family val="3"/>
        <charset val="134"/>
      </rPr>
      <t xml:space="preserve">，向 </t>
    </r>
    <r>
      <rPr>
        <sz val="11"/>
        <rFont val="Calibri"/>
        <family val="2"/>
        <scheme val="minor"/>
      </rPr>
      <t>RBA</t>
    </r>
    <r>
      <rPr>
        <sz val="11"/>
        <rFont val="SimSun"/>
        <family val="3"/>
        <charset val="134"/>
      </rPr>
      <t xml:space="preserve"> 报告“冶炼厂查找”中的所有错误。</t>
    </r>
  </si>
  <si>
    <r>
      <t xml:space="preserve">在“申报”选项卡 </t>
    </r>
    <r>
      <rPr>
        <sz val="11"/>
        <rFont val="Verdana"/>
        <family val="2"/>
      </rPr>
      <t xml:space="preserve">D8 </t>
    </r>
    <r>
      <rPr>
        <sz val="11"/>
        <rFont val="SimSun"/>
        <family val="3"/>
        <charset val="134"/>
      </rPr>
      <t>单元格中提供您的公司名称</t>
    </r>
  </si>
  <si>
    <r>
      <t>在“申报”选项卡</t>
    </r>
    <r>
      <rPr>
        <sz val="11"/>
        <rFont val="Verdana"/>
        <family val="2"/>
      </rPr>
      <t xml:space="preserve"> D9</t>
    </r>
    <r>
      <rPr>
        <sz val="11"/>
        <rFont val="SimSun"/>
        <family val="3"/>
        <charset val="134"/>
      </rPr>
      <t xml:space="preserve"> 单元格中选择申报范围</t>
    </r>
  </si>
  <si>
    <r>
      <t xml:space="preserve">在“申报”选项卡 </t>
    </r>
    <r>
      <rPr>
        <sz val="11"/>
        <rFont val="Verdana"/>
        <family val="2"/>
      </rPr>
      <t>D10</t>
    </r>
    <r>
      <rPr>
        <sz val="11"/>
        <rFont val="SimSun"/>
        <family val="3"/>
        <charset val="134"/>
      </rPr>
      <t xml:space="preserve"> 单元格中提供范围说明</t>
    </r>
  </si>
  <si>
    <r>
      <t xml:space="preserve">在“申报”选项卡 </t>
    </r>
    <r>
      <rPr>
        <sz val="11"/>
        <rFont val="Verdana"/>
        <family val="2"/>
      </rPr>
      <t>D15</t>
    </r>
    <r>
      <rPr>
        <sz val="11"/>
        <rFont val="SimSun"/>
        <family val="3"/>
        <charset val="134"/>
      </rPr>
      <t xml:space="preserve"> 单元格中提供联系人姓名</t>
    </r>
  </si>
  <si>
    <r>
      <t xml:space="preserve">在“申报”选项卡 </t>
    </r>
    <r>
      <rPr>
        <sz val="11"/>
        <rFont val="Verdana"/>
        <family val="2"/>
      </rPr>
      <t>D16</t>
    </r>
    <r>
      <rPr>
        <sz val="11"/>
        <rFont val="SimSun"/>
        <family val="3"/>
        <charset val="134"/>
      </rPr>
      <t xml:space="preserve"> 单元格中提供联系人有效的电子邮件地址</t>
    </r>
  </si>
  <si>
    <r>
      <t xml:space="preserve">在“申报”选项卡 </t>
    </r>
    <r>
      <rPr>
        <sz val="11"/>
        <rFont val="Verdana"/>
        <family val="2"/>
      </rPr>
      <t>D17</t>
    </r>
    <r>
      <rPr>
        <sz val="11"/>
        <rFont val="SimSun"/>
        <family val="3"/>
        <charset val="134"/>
      </rPr>
      <t xml:space="preserve"> 单元格中提供联系人的电话号码</t>
    </r>
  </si>
  <si>
    <r>
      <t>在“申报”选项卡</t>
    </r>
    <r>
      <rPr>
        <sz val="11"/>
        <rFont val="Verdana"/>
        <family val="2"/>
      </rPr>
      <t xml:space="preserve"> D18</t>
    </r>
    <r>
      <rPr>
        <sz val="11"/>
        <rFont val="SimSun"/>
        <family val="3"/>
        <charset val="134"/>
      </rPr>
      <t xml:space="preserve"> 单元格中提供授权公司代表联系人姓名</t>
    </r>
  </si>
  <si>
    <r>
      <t xml:space="preserve">在“申报”选项卡 </t>
    </r>
    <r>
      <rPr>
        <sz val="11"/>
        <rFont val="Verdana"/>
        <family val="2"/>
      </rPr>
      <t>D20</t>
    </r>
    <r>
      <rPr>
        <sz val="11"/>
        <rFont val="SimSun"/>
        <family val="3"/>
        <charset val="134"/>
      </rPr>
      <t xml:space="preserve"> 单元格中提供授权公司代表的有效的电子邮件地址</t>
    </r>
  </si>
  <si>
    <r>
      <t xml:space="preserve">在“申报”选项卡 </t>
    </r>
    <r>
      <rPr>
        <sz val="11"/>
        <rFont val="Verdana"/>
        <family val="2"/>
      </rPr>
      <t>D21</t>
    </r>
    <r>
      <rPr>
        <sz val="11"/>
        <rFont val="SimSun"/>
        <family val="3"/>
        <charset val="134"/>
      </rPr>
      <t xml:space="preserve"> 单元格中提供授权公司代表的电话号码</t>
    </r>
  </si>
  <si>
    <r>
      <t xml:space="preserve">在“申报”选项卡 </t>
    </r>
    <r>
      <rPr>
        <sz val="11"/>
        <rFont val="Verdana"/>
        <family val="2"/>
      </rPr>
      <t>D22</t>
    </r>
    <r>
      <rPr>
        <sz val="11"/>
        <rFont val="SimSun"/>
        <family val="3"/>
        <charset val="134"/>
      </rPr>
      <t xml:space="preserve"> 单元格中提供表格填写日期</t>
    </r>
  </si>
  <si>
    <r>
      <t xml:space="preserve">在“申报”选项卡 </t>
    </r>
    <r>
      <rPr>
        <sz val="11"/>
        <rFont val="Verdana"/>
        <family val="2"/>
      </rPr>
      <t xml:space="preserve">D26 </t>
    </r>
    <r>
      <rPr>
        <sz val="11"/>
        <rFont val="SimSun"/>
        <family val="3"/>
        <charset val="134"/>
      </rPr>
      <t>单元格中申报是否有意将钴增加到贵公司的产品中</t>
    </r>
  </si>
  <si>
    <r>
      <t xml:space="preserve">在“申报”选项卡 </t>
    </r>
    <r>
      <rPr>
        <sz val="11"/>
        <rFont val="Verdana"/>
        <family val="2"/>
      </rPr>
      <t>D44</t>
    </r>
    <r>
      <rPr>
        <sz val="11"/>
        <rFont val="SimSun"/>
        <family val="3"/>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</si>
  <si>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family val="3"/>
        <charset val="134"/>
      </rPr>
      <t xml:space="preserve"> 单元格中提供供应商的冶炼厂信息填写百分比</t>
    </r>
  </si>
  <si>
    <r>
      <t xml:space="preserve">在“申报”选项卡 </t>
    </r>
    <r>
      <rPr>
        <sz val="11"/>
        <rFont val="Verdana"/>
        <family val="2"/>
      </rPr>
      <t xml:space="preserve">D50 </t>
    </r>
    <r>
      <rPr>
        <sz val="11"/>
        <rFont val="SimSun"/>
        <family val="3"/>
        <charset val="134"/>
      </rPr>
      <t>单元格中申报是否在此调查回答内的申报产品范围下面提供了所有冶炼厂名称</t>
    </r>
  </si>
  <si>
    <r>
      <t xml:space="preserve">在“申报”选项卡 </t>
    </r>
    <r>
      <rPr>
        <sz val="11"/>
        <rFont val="Verdana"/>
        <family val="2"/>
      </rPr>
      <t>D56</t>
    </r>
    <r>
      <rPr>
        <sz val="11"/>
        <rFont val="SimSun"/>
        <family val="3"/>
        <charset val="134"/>
      </rPr>
      <t xml:space="preserve"> 单元格中申报是否已提供所有适用钴冶炼厂信息</t>
    </r>
  </si>
  <si>
    <r>
      <t>在“申报”选项卡</t>
    </r>
    <r>
      <rPr>
        <sz val="11"/>
        <rFont val="Verdana"/>
        <family val="2"/>
      </rPr>
      <t xml:space="preserve"> D63 </t>
    </r>
    <r>
      <rPr>
        <sz val="11"/>
        <rFont val="SimSun"/>
        <family val="3"/>
        <charset val="134"/>
      </rPr>
      <t>单元格中回答贵公司是否有可公开查阅的钴采购政策</t>
    </r>
  </si>
  <si>
    <r>
      <t xml:space="preserve">如果您对问题 </t>
    </r>
    <r>
      <rPr>
        <sz val="11"/>
        <rFont val="Verdana"/>
        <family val="2"/>
      </rPr>
      <t>A</t>
    </r>
    <r>
      <rPr>
        <sz val="11"/>
        <rFont val="SimSun"/>
        <family val="3"/>
        <charset val="134"/>
      </rPr>
      <t xml:space="preserve"> 回答“是”，则在“申报”工作表的 </t>
    </r>
    <r>
      <rPr>
        <sz val="11"/>
        <rFont val="Verdana"/>
        <family val="2"/>
      </rPr>
      <t>G65</t>
    </r>
    <r>
      <rPr>
        <sz val="11"/>
        <rFont val="SimSun"/>
        <family val="3"/>
        <charset val="134"/>
      </rPr>
      <t xml:space="preserve"> 单元格中输入 </t>
    </r>
    <r>
      <rPr>
        <sz val="11"/>
        <rFont val="Verdana"/>
        <family val="2"/>
      </rPr>
      <t>URL</t>
    </r>
    <r>
      <rPr>
        <sz val="11"/>
        <rFont val="SimSun"/>
        <family val="3"/>
        <charset val="134"/>
      </rPr>
      <t>。</t>
    </r>
    <r>
      <rPr>
        <sz val="11"/>
        <rFont val="Verdana"/>
        <family val="2"/>
      </rPr>
      <t>URL</t>
    </r>
    <r>
      <rPr>
        <sz val="11"/>
        <rFont val="SimSun"/>
        <family val="3"/>
        <charset val="134"/>
      </rPr>
      <t xml:space="preserve"> 的格式应为“</t>
    </r>
    <r>
      <rPr>
        <sz val="11"/>
        <rFont val="Verdana"/>
        <family val="2"/>
      </rPr>
      <t>www.companyname.com</t>
    </r>
    <r>
      <rPr>
        <sz val="11"/>
        <rFont val="SimSun"/>
        <family val="3"/>
        <charset val="134"/>
      </rPr>
      <t>”</t>
    </r>
  </si>
  <si>
    <r>
      <t xml:space="preserve">在“申报”选项卡 </t>
    </r>
    <r>
      <rPr>
        <sz val="11"/>
        <rFont val="Verdana"/>
        <family val="2"/>
      </rPr>
      <t>D65</t>
    </r>
    <r>
      <rPr>
        <sz val="11"/>
        <rFont val="SimSun"/>
        <family val="3"/>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</si>
  <si>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family val="3"/>
        <charset val="134"/>
      </rPr>
      <t>单元格中回答贵公司是否实施了钴尽职调查措施</t>
    </r>
  </si>
  <si>
    <r>
      <t>在“申报”选项卡</t>
    </r>
    <r>
      <rPr>
        <sz val="11"/>
        <rFont val="Verdana"/>
        <family val="2"/>
      </rPr>
      <t xml:space="preserve"> D69 </t>
    </r>
    <r>
      <rPr>
        <sz val="11"/>
        <rFont val="SimSun"/>
        <family val="3"/>
        <charset val="134"/>
      </rPr>
      <t>单元格中回答贵公司是否要求贵公司的直接供应商针对钴供应链实施尽职调查</t>
    </r>
  </si>
  <si>
    <r>
      <t xml:space="preserve">在“申报”选项卡 </t>
    </r>
    <r>
      <rPr>
        <sz val="11"/>
        <rFont val="Verdana"/>
        <family val="2"/>
      </rPr>
      <t>D71</t>
    </r>
    <r>
      <rPr>
        <sz val="11"/>
        <rFont val="SimSun"/>
        <family val="3"/>
        <charset val="134"/>
      </rPr>
      <t xml:space="preserve"> 单元格中回答贵公司是否要求直接供应商从经独立验证的冶炼厂采购钴</t>
    </r>
  </si>
  <si>
    <r>
      <t xml:space="preserve">在“申报”选项卡 </t>
    </r>
    <r>
      <rPr>
        <sz val="11"/>
        <rFont val="Verdana"/>
        <family val="2"/>
      </rPr>
      <t>D73</t>
    </r>
    <r>
      <rPr>
        <sz val="11"/>
        <rFont val="SimSun"/>
        <family val="3"/>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</si>
  <si>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family val="3"/>
        <charset val="134"/>
      </rPr>
      <t xml:space="preserve"> 单元格中回答贵公司是否实施钴供
应链调查</t>
    </r>
  </si>
  <si>
    <r>
      <t xml:space="preserve">在“申报”选项卡 </t>
    </r>
    <r>
      <rPr>
        <sz val="11"/>
        <rFont val="Verdana"/>
        <family val="2"/>
      </rPr>
      <t>D85</t>
    </r>
    <r>
      <rPr>
        <sz val="11"/>
        <rFont val="SimSun"/>
        <family val="3"/>
        <charset val="134"/>
      </rPr>
      <t xml:space="preserve"> 单元格中回答贵公司的验证流程是否包括纠正措施管理</t>
    </r>
  </si>
  <si>
    <r>
      <t xml:space="preserve">在“申报”选项卡 </t>
    </r>
    <r>
      <rPr>
        <sz val="11"/>
        <rFont val="Verdana"/>
        <family val="2"/>
      </rPr>
      <t xml:space="preserve">D87 </t>
    </r>
    <r>
      <rPr>
        <sz val="11"/>
        <rFont val="SimSun"/>
        <family val="3"/>
        <charset val="134"/>
      </rPr>
      <t xml:space="preserve">单元格中回答贵公司是否必须遵守 </t>
    </r>
    <r>
      <rPr>
        <sz val="11"/>
        <rFont val="Verdana"/>
        <family val="2"/>
      </rPr>
      <t>SEC</t>
    </r>
    <r>
      <rPr>
        <sz val="11"/>
        <rFont val="SimSun"/>
        <family val="3"/>
        <charset val="134"/>
      </rPr>
      <t xml:space="preserve"> 披露要求</t>
    </r>
  </si>
  <si>
    <r>
      <t xml:space="preserve">如果合适，提供此申报所适用的一个或多个产品或项目编号。从“申报”选项卡 </t>
    </r>
    <r>
      <rPr>
        <sz val="11"/>
        <rFont val="Verdana"/>
        <family val="2"/>
      </rPr>
      <t>11H</t>
    </r>
    <r>
      <rPr>
        <sz val="11"/>
        <rFont val="SimSun"/>
        <family val="3"/>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</si>
  <si>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</si>
  <si>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family val="3"/>
        <charset val="134"/>
      </rPr>
      <t>)</t>
    </r>
  </si>
  <si>
    <r>
      <t xml:space="preserve">选择贵公司的申报范围。范围的选项为：
</t>
    </r>
    <r>
      <rPr>
        <sz val="11"/>
        <rFont val="Verdana"/>
        <family val="2"/>
      </rPr>
      <t>A.</t>
    </r>
    <r>
      <rPr>
        <sz val="11"/>
        <rFont val="SimSun"/>
        <family val="3"/>
        <charset val="134"/>
      </rPr>
      <t xml:space="preserve"> 公司
</t>
    </r>
    <r>
      <rPr>
        <sz val="11"/>
        <rFont val="Verdana"/>
        <family val="2"/>
      </rPr>
      <t xml:space="preserve">B. </t>
    </r>
    <r>
      <rPr>
        <sz val="11"/>
        <rFont val="SimSun"/>
        <family val="3"/>
        <charset val="134"/>
      </rPr>
      <t xml:space="preserve">产品级别
</t>
    </r>
    <r>
      <rPr>
        <sz val="11"/>
        <rFont val="Verdana"/>
        <family val="2"/>
      </rPr>
      <t xml:space="preserve">C. </t>
    </r>
    <r>
      <rPr>
        <sz val="11"/>
        <rFont val="SimSun"/>
        <family val="3"/>
        <charset val="134"/>
      </rPr>
      <t xml:space="preserve">自定义
</t>
    </r>
  </si>
  <si>
    <r>
      <t>从下拉菜单中选择一个回应: 是； 不是，但大于</t>
    </r>
    <r>
      <rPr>
        <sz val="11"/>
        <rFont val="Verdana"/>
        <family val="2"/>
      </rPr>
      <t>75%</t>
    </r>
    <r>
      <rPr>
        <sz val="11"/>
        <rFont val="SimSun"/>
        <family val="3"/>
        <charset val="134"/>
      </rPr>
      <t>； 不是，但大于</t>
    </r>
    <r>
      <rPr>
        <sz val="11"/>
        <rFont val="Verdana"/>
        <family val="2"/>
      </rPr>
      <t>50%</t>
    </r>
    <r>
      <rPr>
        <sz val="11"/>
        <rFont val="SimSun"/>
        <family val="3"/>
        <charset val="134"/>
      </rPr>
      <t>；不是，但大于</t>
    </r>
    <r>
      <rPr>
        <sz val="11"/>
        <rFont val="Verdana"/>
        <family val="2"/>
      </rPr>
      <t>25%</t>
    </r>
    <r>
      <rPr>
        <sz val="11"/>
        <rFont val="SimSun"/>
        <family val="3"/>
        <charset val="134"/>
      </rPr>
      <t>；不是，但小于</t>
    </r>
    <r>
      <rPr>
        <sz val="11"/>
        <rFont val="Verdana"/>
        <family val="2"/>
      </rPr>
      <t>25%</t>
    </r>
    <r>
      <rPr>
        <sz val="11"/>
        <rFont val="SimSun"/>
        <family val="3"/>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</si>
  <si>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</si>
  <si>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</si>
  <si>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</si>
  <si>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</si>
  <si>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</si>
  <si>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</si>
  <si>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</si>
  <si>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</si>
  <si>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</si>
  <si>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</si>
  <si>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</si>
  <si>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family val="3"/>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family val="3"/>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</si>
  <si>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</si>
  <si>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family val="3"/>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3"/>
        <charset val="134"/>
      </rPr>
      <t xml:space="preserve"> 列。如果您不知道冶炼厂
的名称或地点，请选择‘冶炼厂尚未被识
别’。对于这个选项，</t>
    </r>
    <r>
      <rPr>
        <sz val="11"/>
        <rFont val="Verdana"/>
        <family val="2"/>
      </rPr>
      <t>D</t>
    </r>
    <r>
      <rPr>
        <sz val="11"/>
        <rFont val="SimSun"/>
        <family val="3"/>
        <charset val="134"/>
      </rPr>
      <t xml:space="preserve"> 和 </t>
    </r>
    <r>
      <rPr>
        <sz val="11"/>
        <rFont val="Verdana"/>
        <family val="2"/>
      </rPr>
      <t>E</t>
    </r>
    <r>
      <rPr>
        <sz val="11"/>
        <rFont val="SimSun"/>
        <family val="3"/>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</si>
  <si>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</si>
  <si>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</si>
  <si>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</si>
  <si>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</si>
  <si>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</si>
  <si>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</si>
  <si>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</si>
  <si>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</si>
  <si>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</si>
  <si>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</si>
  <si>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</si>
  <si>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</si>
  <si>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</si>
  <si>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</si>
  <si>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</si>
  <si>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</si>
  <si>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</si>
  <si>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</si>
  <si>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</si>
  <si>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</si>
  <si>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</si>
  <si>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</si>
  <si>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</si>
  <si>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</si>
  <si>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</si>
  <si>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</si>
  <si>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</si>
  <si>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</si>
  <si>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</si>
  <si>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</si>
  <si>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</si>
  <si>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</si>
  <si>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</si>
  <si>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</si>
  <si>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</si>
  <si>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</si>
  <si>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</si>
  <si>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</si>
  <si>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</si>
  <si>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</si>
  <si>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</si>
  <si>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</si>
  <si>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</si>
  <si>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</si>
  <si>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</si>
  <si>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</si>
  <si>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</si>
  <si>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</si>
  <si>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</si>
  <si>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</si>
  <si>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</si>
  <si>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</si>
  <si>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</si>
  <si>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</si>
  <si>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</si>
  <si>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</si>
  <si>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</si>
  <si>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</si>
  <si>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</si>
  <si>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</si>
  <si>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</si>
  <si>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</si>
  <si>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</si>
  <si>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</si>
  <si>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</si>
  <si>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</si>
  <si>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</si>
  <si>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</si>
  <si>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</si>
  <si>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</si>
  <si>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</si>
  <si>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</si>
  <si>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</si>
  <si>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</si>
  <si>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</si>
  <si>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</si>
  <si>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</si>
  <si>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</si>
  <si>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</si>
  <si>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</si>
  <si>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</si>
  <si>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</si>
  <si>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</si>
  <si>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</si>
  <si>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</si>
  <si>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</si>
  <si>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</si>
  <si>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</si>
  <si>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</si>
  <si>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</si>
  <si>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</si>
  <si>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</si>
  <si>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</si>
  <si>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</si>
  <si>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</si>
  <si>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</si>
  <si>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</si>
  <si>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</si>
  <si>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</si>
  <si>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</si>
  <si>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</si>
  <si>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</si>
  <si>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</si>
  <si>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</si>
  <si>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</si>
  <si>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</si>
  <si>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</si>
  <si>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</si>
  <si>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</si>
  <si>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</si>
  <si>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</si>
  <si>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</si>
  <si>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</si>
  <si>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</si>
  <si>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</si>
  <si>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</si>
  <si>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</si>
  <si>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</si>
  <si>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</si>
  <si>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</si>
  <si>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</si>
  <si>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</si>
  <si>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</si>
  <si>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</si>
  <si>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</si>
  <si>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</si>
  <si>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</si>
  <si>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</si>
  <si>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</si>
  <si>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</si>
  <si>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</si>
  <si>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</si>
  <si>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</si>
  <si>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</si>
  <si>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</si>
  <si>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</si>
  <si>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</si>
  <si>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</si>
  <si>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</si>
  <si>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</si>
  <si>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</si>
  <si>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</si>
  <si>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</si>
  <si>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</si>
  <si>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</si>
  <si>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</si>
  <si>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</si>
  <si>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</si>
  <si>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</si>
  <si>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</si>
  <si>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</si>
  <si>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</si>
  <si>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</si>
  <si>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</si>
  <si>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</si>
  <si>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</si>
  <si>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</si>
  <si>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</si>
  <si>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</si>
  <si>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</si>
  <si>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</si>
  <si>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</si>
  <si>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</si>
  <si>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</si>
  <si>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</si>
  <si>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</si>
  <si>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</si>
  <si>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</si>
  <si>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</si>
  <si>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</si>
  <si>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</si>
  <si>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</si>
  <si>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</si>
  <si>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</si>
  <si>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</si>
  <si>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</si>
  <si>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</si>
  <si>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</si>
  <si>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</si>
  <si>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</si>
  <si>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</si>
  <si>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</si>
  <si>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</si>
  <si>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</si>
  <si>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</si>
  <si>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</si>
  <si>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</si>
  <si>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</si>
  <si>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</si>
  <si>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</si>
  <si>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</si>
  <si>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</si>
  <si>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</si>
  <si>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</si>
  <si>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</si>
  <si>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</si>
  <si>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</si>
  <si>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</si>
  <si>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</si>
  <si>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</si>
  <si>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</si>
  <si>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</si>
  <si>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</si>
  <si>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</si>
  <si>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</si>
  <si>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</si>
  <si>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</si>
  <si>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</si>
  <si>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</si>
  <si>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</si>
  <si>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</si>
  <si>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</si>
  <si>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</si>
  <si>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</si>
  <si>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</si>
  <si>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</si>
  <si>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</si>
  <si>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</si>
  <si>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</si>
  <si>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</si>
  <si>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</si>
  <si>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</si>
  <si>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</si>
  <si>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</si>
  <si>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</si>
  <si>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</si>
  <si>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</si>
  <si>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</si>
  <si>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</si>
  <si>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</si>
  <si>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</si>
  <si>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</si>
  <si>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</si>
  <si>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</si>
  <si>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</si>
  <si>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</si>
  <si>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</si>
  <si>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</si>
  <si>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</si>
  <si>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</si>
  <si>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</si>
  <si>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</si>
  <si>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</si>
  <si>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</si>
  <si>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</si>
  <si>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</si>
  <si>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</si>
  <si>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</si>
  <si>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</si>
  <si>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</si>
  <si>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</si>
  <si>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</si>
  <si>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</si>
  <si>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</si>
  <si>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</si>
  <si>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</si>
  <si>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</si>
  <si>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</si>
  <si>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</si>
  <si>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</si>
  <si>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</si>
  <si>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</si>
  <si>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</si>
  <si>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</si>
  <si>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</si>
  <si>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</si>
  <si>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</si>
  <si>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</si>
  <si>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</si>
  <si>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</si>
  <si>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</si>
  <si>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</si>
  <si>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</si>
  <si>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</si>
  <si>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</si>
  <si>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</si>
  <si>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</si>
  <si>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</si>
  <si>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</si>
  <si>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</si>
  <si>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</si>
  <si>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</si>
  <si>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</si>
  <si>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</si>
  <si>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</si>
  <si>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</si>
  <si>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</si>
  <si>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</si>
  <si>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</si>
  <si>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</si>
  <si>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</si>
  <si>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</si>
  <si>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</si>
  <si>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</si>
  <si>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</si>
  <si>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</si>
  <si>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</si>
  <si>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</si>
  <si>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</si>
  <si>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</si>
  <si>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</si>
  <si>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</si>
  <si>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</si>
  <si>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</si>
  <si>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</si>
  <si>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</si>
  <si>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</si>
  <si>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</si>
  <si>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</si>
  <si>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</si>
  <si>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</si>
  <si>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</si>
  <si>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</si>
  <si>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</si>
  <si>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</si>
  <si>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</si>
  <si>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</si>
  <si>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</si>
  <si>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</si>
  <si>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</si>
  <si>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</si>
  <si>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</si>
  <si>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</si>
  <si>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</si>
  <si>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</si>
  <si>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</si>
  <si>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</si>
  <si>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</si>
  <si>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</si>
  <si>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</si>
  <si>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</si>
  <si>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</si>
  <si>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</si>
  <si>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</si>
  <si>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</si>
  <si>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</si>
  <si>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</si>
  <si>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</si>
  <si>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</si>
  <si>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</si>
  <si>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</si>
  <si>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</si>
  <si>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</si>
  <si>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</si>
  <si>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</si>
  <si>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</si>
  <si>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</si>
  <si>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</si>
  <si>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</si>
  <si>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</si>
  <si>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</si>
  <si>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</si>
  <si>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</si>
  <si>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</si>
  <si>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</si>
  <si>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</si>
  <si>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</si>
  <si>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</si>
  <si>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</si>
  <si>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</si>
  <si>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</si>
  <si>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</si>
  <si>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</si>
  <si>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</si>
  <si>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</si>
  <si>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</si>
  <si>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</si>
  <si>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</si>
  <si>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</si>
  <si>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</si>
  <si>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</si>
  <si>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</si>
  <si>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</si>
  <si>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</si>
  <si>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</si>
  <si>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</si>
  <si>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</si>
  <si>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</si>
  <si>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</si>
  <si>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</si>
  <si>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</si>
  <si>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</si>
  <si>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</si>
  <si>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</si>
  <si>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</si>
  <si>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</si>
  <si>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</si>
  <si>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</si>
  <si>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</si>
  <si>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</si>
  <si>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</si>
  <si>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</si>
  <si>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</si>
  <si>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</si>
  <si>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</si>
  <si>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</si>
  <si>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</si>
  <si>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</si>
  <si>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</si>
  <si>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</si>
  <si>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</si>
  <si>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</si>
  <si>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</si>
  <si>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</si>
  <si>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</si>
  <si>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</si>
  <si>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</si>
  <si>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</si>
  <si>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</si>
  <si>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</si>
  <si>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</si>
  <si>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</si>
  <si>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</si>
  <si>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</si>
  <si>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</si>
  <si>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</si>
  <si>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</si>
  <si>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</si>
  <si>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</si>
  <si>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</si>
  <si>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</si>
  <si>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</si>
  <si>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</si>
  <si>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</si>
  <si>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</si>
  <si>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</si>
  <si>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</si>
  <si>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</si>
  <si>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</si>
  <si>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</si>
  <si>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</si>
  <si>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</si>
  <si>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</si>
  <si>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</si>
  <si>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</si>
  <si>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</si>
  <si>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</si>
  <si>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</si>
  <si>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</si>
  <si>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</si>
  <si>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</si>
  <si>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</si>
  <si>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</si>
  <si>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</si>
  <si>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</si>
  <si>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</si>
  <si>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</si>
  <si>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</si>
  <si>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</si>
  <si>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</si>
  <si>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</si>
  <si>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</si>
  <si>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</si>
  <si>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</si>
  <si>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</si>
  <si>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</si>
  <si>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</si>
  <si>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</si>
  <si>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</si>
  <si>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</si>
  <si>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</si>
  <si>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</si>
  <si>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</si>
  <si>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</si>
  <si>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</si>
  <si>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</si>
  <si>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</si>
  <si>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</si>
  <si>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</si>
  <si>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</si>
  <si>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</si>
  <si>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</si>
  <si>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</si>
  <si>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</si>
  <si>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</si>
  <si>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</si>
  <si>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</si>
  <si>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</si>
  <si>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</si>
  <si>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</si>
  <si>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</si>
  <si>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</si>
  <si>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</si>
  <si>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</si>
  <si>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</si>
  <si>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</si>
  <si>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</si>
  <si>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</si>
  <si>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</si>
  <si>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family val="3"/>
        <charset val="134"/>
      </rPr>
      <t xml:space="preserve">) 是 </t>
    </r>
    <r>
      <rPr>
        <sz val="11"/>
        <rFont val="Verdana"/>
        <family val="2"/>
      </rPr>
      <t>Responsible Minerals Initiative®</t>
    </r>
    <r>
      <rPr>
        <sz val="11"/>
        <rFont val="SimSun"/>
        <family val="3"/>
        <charset val="134"/>
      </rPr>
      <t>（负责任矿物计划</t>
    </r>
    <r>
      <rPr>
        <sz val="11"/>
        <rFont val="Verdana"/>
        <family val="2"/>
      </rPr>
      <t xml:space="preserve">® (RMI®) </t>
    </r>
    <r>
      <rPr>
        <sz val="11"/>
        <rFont val="SimSun"/>
        <family val="3"/>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family val="3"/>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family val="3"/>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</si>
  <si>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</si>
  <si>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family val="3"/>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</si>
  <si>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</si>
  <si>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3"/>
        <charset val="134"/>
      </rPr>
      <t xml:space="preserve"> 选择贵公司的申报范围。范围的选项为：
</t>
    </r>
    <r>
      <rPr>
        <sz val="11"/>
        <rFont val="Verdana"/>
        <family val="2"/>
      </rPr>
      <t>A.</t>
    </r>
    <r>
      <rPr>
        <sz val="11"/>
        <rFont val="SimSun"/>
        <family val="3"/>
        <charset val="134"/>
      </rPr>
      <t xml:space="preserve"> 全公司
</t>
    </r>
    <r>
      <rPr>
        <sz val="11"/>
        <rFont val="Verdana"/>
        <family val="2"/>
      </rPr>
      <t>B.</t>
    </r>
    <r>
      <rPr>
        <sz val="11"/>
        <rFont val="SimSun"/>
        <family val="3"/>
        <charset val="134"/>
      </rPr>
      <t xml:space="preserve"> 产品（或产品清单）
</t>
    </r>
    <r>
      <rPr>
        <sz val="11"/>
        <rFont val="Verdana"/>
        <family val="2"/>
      </rPr>
      <t xml:space="preserve">C. </t>
    </r>
    <r>
      <rPr>
        <sz val="11"/>
        <rFont val="SimSun"/>
        <family val="3"/>
        <charset val="134"/>
      </rPr>
      <t>自定义 
如果选择范围为“全公司”，申报包括该公司的全部产品或由其母公司生产的全部产品物质。如果用户从公司层面报告</t>
    </r>
    <r>
      <rPr>
        <b/>
        <sz val="11"/>
        <rFont val="SimSun"/>
        <family val="3"/>
        <charset val="134"/>
      </rPr>
      <t>钴</t>
    </r>
    <r>
      <rPr>
        <sz val="11"/>
        <rFont val="SimSun"/>
        <family val="3"/>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3"/>
        <charset val="134"/>
      </rPr>
      <t xml:space="preserve"> 列中列出此申报范围涵盖的
产品的制造商产品序号。可以选择是否在“产品清单”工作表的 </t>
    </r>
    <r>
      <rPr>
        <sz val="11"/>
        <rFont val="Verdana"/>
        <family val="2"/>
      </rPr>
      <t>C</t>
    </r>
    <r>
      <rPr>
        <sz val="11"/>
        <rFont val="SimSun"/>
        <family val="3"/>
        <charset val="134"/>
      </rPr>
      <t xml:space="preserve"> 列中列出制造商产品名称。
如果选择范围为“自定义”，用户必须描述</t>
    </r>
    <r>
      <rPr>
        <b/>
        <sz val="11"/>
        <rFont val="SimSun"/>
        <family val="3"/>
        <charset val="134"/>
      </rPr>
      <t>钴</t>
    </r>
    <r>
      <rPr>
        <sz val="11"/>
        <rFont val="SimSun"/>
        <family val="3"/>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</si>
  <si>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</si>
  <si>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</si>
  <si>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</si>
  <si>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</si>
  <si>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</si>
  <si>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</si>
  <si>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</si>
  <si>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family val="3"/>
        <charset val="134"/>
      </rPr>
      <t xml:space="preserve"> 插入与申报信息内容相关的联系人姓名。
此栏必须填写。</t>
    </r>
  </si>
  <si>
    <r>
      <rPr>
        <sz val="11"/>
        <rFont val="Verdana"/>
        <family val="2"/>
      </rPr>
      <t xml:space="preserve">8. </t>
    </r>
    <r>
      <rPr>
        <sz val="11"/>
        <rFont val="SimSun"/>
        <family val="3"/>
        <charset val="134"/>
      </rPr>
      <t>插入联系人的电话号码。此栏必须填写。</t>
    </r>
  </si>
  <si>
    <r>
      <rPr>
        <sz val="11"/>
        <rFont val="Verdana"/>
        <family val="2"/>
      </rPr>
      <t>9.</t>
    </r>
    <r>
      <rPr>
        <sz val="11"/>
        <rFont val="SimSun"/>
        <family val="3"/>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</si>
  <si>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</si>
  <si>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family val="3"/>
        <charset val="134"/>
      </rPr>
      <t xml:space="preserve"> 插入授权人的电子邮件地址。
如果电子邮件地址不可用，说明“不可用”或“</t>
    </r>
    <r>
      <rPr>
        <sz val="11"/>
        <rFont val="Verdana"/>
        <family val="2"/>
      </rPr>
      <t>n/a</t>
    </r>
    <r>
      <rPr>
        <sz val="11"/>
        <rFont val="SimSun"/>
        <family val="3"/>
        <charset val="134"/>
      </rPr>
      <t>”。空白字段可能导致表格填写错误。此栏必须填写。</t>
    </r>
  </si>
  <si>
    <r>
      <rPr>
        <sz val="11"/>
        <rFont val="Verdana"/>
        <family val="2"/>
      </rPr>
      <t>13.</t>
    </r>
    <r>
      <rPr>
        <sz val="11"/>
        <rFont val="SimSun"/>
        <family val="3"/>
        <charset val="134"/>
      </rPr>
      <t xml:space="preserve"> 请使用以下格式输入表格填写完毕的
日期：年—月—日。此栏必须填写。</t>
    </r>
  </si>
  <si>
    <r>
      <t xml:space="preserve">13. </t>
    </r>
    <r>
      <rPr>
        <sz val="11"/>
        <rFont val="ＭＳ Ｐゴシック"/>
        <family val="2"/>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</si>
  <si>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</si>
  <si>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</si>
  <si>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family val="3"/>
        <charset val="134"/>
      </rPr>
      <t xml:space="preserve"> 答复是肯定的，则应完成钴的所有问题，而且应完成关于公司的总体审核鉴定计划的后续审核鉴定问题（</t>
    </r>
    <r>
      <rPr>
        <sz val="11"/>
        <rFont val="Verdana"/>
        <family val="2"/>
      </rPr>
      <t>A</t>
    </r>
    <r>
      <rPr>
        <sz val="11"/>
        <rFont val="SimSun"/>
        <family val="3"/>
        <charset val="134"/>
      </rPr>
      <t xml:space="preserve"> 至 </t>
    </r>
    <r>
      <rPr>
        <sz val="11"/>
        <rFont val="Verdana"/>
        <family val="2"/>
      </rPr>
      <t>I</t>
    </r>
    <r>
      <rPr>
        <sz val="11"/>
        <rFont val="SimSun"/>
        <family val="3"/>
        <charset val="134"/>
      </rPr>
      <t>）。</t>
    </r>
  </si>
  <si>
    <r>
      <t>コバルトに関する質問1への回答が「Yes」の場合、コバルトについてすべての質問に記入し、貴社のデュー</t>
    </r>
    <r>
      <rPr>
        <sz val="11"/>
        <rFont val="ＭＳ Ｐゴシック"/>
        <family val="2"/>
        <charset val="128"/>
      </rPr>
      <t>・</t>
    </r>
    <r>
      <rPr>
        <sz val="11"/>
        <rFont val="ＭＳ Ｐゴシック"/>
        <family val="3"/>
        <charset val="128"/>
      </rPr>
      <t>ディリジェンスプログラム全体に関する下記のデュー</t>
    </r>
    <r>
      <rPr>
        <sz val="11"/>
        <rFont val="ＭＳ Ｐゴシック"/>
        <family val="2"/>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</si>
  <si>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family val="3"/>
        <charset val="134"/>
      </rPr>
      <t>这是要申报一种产品或多种产品中
钴的任何部分的源产地是受冲突影响和高风险地区 (</t>
    </r>
    <r>
      <rPr>
        <sz val="11"/>
        <rFont val="Verdana"/>
        <family val="2"/>
      </rPr>
      <t>CAHRA</t>
    </r>
    <r>
      <rPr>
        <sz val="11"/>
        <rFont val="SimSun"/>
        <family val="3"/>
        <charset val="134"/>
      </rPr>
      <t xml:space="preserve">)。如果供应链中的任何
冶炼厂从 </t>
    </r>
    <r>
      <rPr>
        <sz val="11"/>
        <rFont val="Verdana"/>
        <family val="2"/>
      </rPr>
      <t>CAHRA</t>
    </r>
    <r>
      <rPr>
        <sz val="11"/>
        <rFont val="SimSun"/>
        <family val="3"/>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family val="3"/>
        <charset val="134"/>
      </rPr>
      <t xml:space="preserve"> 的答复为“是”，
则必须为钴回答此问题。</t>
    </r>
  </si>
  <si>
    <r>
      <rPr>
        <sz val="11"/>
        <rFont val="Verdana"/>
        <family val="2"/>
      </rPr>
      <t xml:space="preserve">3. </t>
    </r>
    <r>
      <rPr>
        <sz val="11"/>
        <rFont val="SimSun"/>
        <family val="3"/>
        <charset val="134"/>
      </rPr>
      <t xml:space="preserve">此申报确定产品中包含的钴是否
完全来自回收料或报废料。
以“是”、“否”或“不知道”来答复此
问题。
答复“是”表示 </t>
    </r>
    <r>
      <rPr>
        <sz val="11"/>
        <rFont val="Verdana"/>
        <family val="2"/>
      </rPr>
      <t>100%</t>
    </r>
    <r>
      <rPr>
        <sz val="11"/>
        <rFont val="SimSun"/>
        <family val="3"/>
        <charset val="134"/>
      </rPr>
      <t xml:space="preserve"> 的钴来自回收料或报废料。
答复“否”表示部分原材料不是来自回收料或报废料。答复“不知道”表示用户不知道是否 </t>
    </r>
    <r>
      <rPr>
        <sz val="11"/>
        <rFont val="Verdana"/>
        <family val="2"/>
      </rPr>
      <t>100%</t>
    </r>
    <r>
      <rPr>
        <sz val="11"/>
        <rFont val="SimSun"/>
        <family val="3"/>
        <charset val="134"/>
      </rPr>
      <t xml:space="preserve"> 的原材料来自回收料或报废料。
此栏必须填写。</t>
    </r>
  </si>
  <si>
    <r>
      <rPr>
        <sz val="11"/>
        <rFont val="Verdana"/>
        <family val="2"/>
      </rPr>
      <t xml:space="preserve">4. </t>
    </r>
    <r>
      <rPr>
        <sz val="11"/>
        <rFont val="SimSun"/>
        <family val="3"/>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family val="3"/>
        <charset val="134"/>
      </rPr>
      <t xml:space="preserve">
­ 超过 </t>
    </r>
    <r>
      <rPr>
        <sz val="11"/>
        <rFont val="Verdana"/>
        <family val="2"/>
      </rPr>
      <t>90%</t>
    </r>
    <r>
      <rPr>
        <sz val="11"/>
        <rFont val="SimSun"/>
        <family val="3"/>
        <charset val="134"/>
      </rPr>
      <t xml:space="preserve">
­ 超过 </t>
    </r>
    <r>
      <rPr>
        <sz val="11"/>
        <rFont val="Verdana"/>
        <family val="2"/>
      </rPr>
      <t>75%</t>
    </r>
    <r>
      <rPr>
        <sz val="11"/>
        <rFont val="SimSun"/>
        <family val="3"/>
        <charset val="134"/>
      </rPr>
      <t xml:space="preserve">
­ 超过 </t>
    </r>
    <r>
      <rPr>
        <sz val="11"/>
        <rFont val="Verdana"/>
        <family val="2"/>
      </rPr>
      <t>50%</t>
    </r>
    <r>
      <rPr>
        <sz val="11"/>
        <rFont val="SimSun"/>
        <family val="3"/>
        <charset val="134"/>
      </rPr>
      <t xml:space="preserve">
- </t>
    </r>
    <r>
      <rPr>
        <sz val="11"/>
        <rFont val="Verdana"/>
        <family val="2"/>
      </rPr>
      <t>50%</t>
    </r>
    <r>
      <rPr>
        <sz val="11"/>
        <rFont val="SimSun"/>
        <family val="3"/>
        <charset val="134"/>
      </rPr>
      <t xml:space="preserve"> 或以下
- 无
此栏必须填写。</t>
    </r>
  </si>
  <si>
    <r>
      <rPr>
        <sz val="11"/>
        <rFont val="Verdana"/>
        <family val="2"/>
      </rPr>
      <t xml:space="preserve">5. </t>
    </r>
    <r>
      <rPr>
        <sz val="11"/>
        <rFont val="SimSun"/>
        <family val="3"/>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</si>
  <si>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family val="3"/>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family val="3"/>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</si>
  <si>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</si>
  <si>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ディリジェンスガイダンス」は、「デュー</t>
    </r>
    <r>
      <rPr>
        <sz val="11"/>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</si>
  <si>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family val="3"/>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</si>
  <si>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</si>
  <si>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family val="3"/>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</si>
  <si>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</si>
  <si>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family val="3"/>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</si>
  <si>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ディリジェンスを実施することを要求</t>
    </r>
    <r>
      <rPr>
        <sz val="11"/>
        <rFont val="ＭＳ Ｐゴシック"/>
        <family val="2"/>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</si>
  <si>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family val="3"/>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</si>
  <si>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</si>
  <si>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family val="3"/>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</si>
  <si>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</si>
  <si>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family val="3"/>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</si>
  <si>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28"/>
      </rPr>
      <t>供等さらなる要</t>
    </r>
    <r>
      <rPr>
        <sz val="11"/>
        <rFont val="ＭＳ Ｐゴシック"/>
        <family val="3"/>
        <charset val="128"/>
      </rPr>
      <t>求</t>
    </r>
    <r>
      <rPr>
        <sz val="11"/>
        <rFont val="ＭＳ Ｐゴシック"/>
        <family val="2"/>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</si>
  <si>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</si>
  <si>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family val="3"/>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</si>
  <si>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</si>
  <si>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family val="3"/>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</si>
  <si>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</si>
  <si>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family val="3"/>
        <charset val="134"/>
      </rPr>
      <t>冶炼厂名称 (</t>
    </r>
    <r>
      <rPr>
        <sz val="11"/>
        <rFont val="Verdana"/>
        <family val="2"/>
      </rPr>
      <t>1</t>
    </r>
    <r>
      <rPr>
        <sz val="11"/>
        <rFont val="SimSun"/>
        <family val="3"/>
        <charset val="134"/>
      </rPr>
      <t xml:space="preserve">)- 如果在 </t>
    </r>
    <r>
      <rPr>
        <sz val="11"/>
        <rFont val="Verdana"/>
        <family val="2"/>
      </rPr>
      <t xml:space="preserve">C </t>
    </r>
    <r>
      <rPr>
        <sz val="11"/>
        <rFont val="SimSun"/>
        <family val="3"/>
        <charset val="134"/>
      </rPr>
      <t xml:space="preserve">列选择了
“冶炼厂未列出”，则填入冶炼厂名称。当在 </t>
    </r>
    <r>
      <rPr>
        <sz val="11"/>
        <rFont val="Verdana"/>
        <family val="2"/>
      </rPr>
      <t>C</t>
    </r>
    <r>
      <rPr>
        <sz val="11"/>
        <rFont val="SimSun"/>
        <family val="3"/>
        <charset val="134"/>
      </rPr>
      <t xml:space="preserve"> 列选择了冶炼厂名称后，
此字段将自动填充。此字段必须填写。</t>
    </r>
  </si>
  <si>
    <r>
      <rPr>
        <sz val="11"/>
        <rFont val="Verdana"/>
        <family val="2"/>
      </rPr>
      <t>5.</t>
    </r>
    <r>
      <rPr>
        <sz val="11"/>
        <rFont val="SimSun"/>
        <family val="3"/>
        <charset val="134"/>
      </rPr>
      <t xml:space="preserve"> 冶炼厂所在国家 (</t>
    </r>
    <r>
      <rPr>
        <sz val="11"/>
        <rFont val="Verdana"/>
        <family val="2"/>
      </rPr>
      <t>*</t>
    </r>
    <r>
      <rPr>
        <sz val="11"/>
        <rFont val="SimSun"/>
        <family val="3"/>
        <charset val="134"/>
      </rPr>
      <t xml:space="preserve">) - 当在 </t>
    </r>
    <r>
      <rPr>
        <sz val="11"/>
        <rFont val="Verdana"/>
        <family val="2"/>
      </rPr>
      <t>C</t>
    </r>
    <r>
      <rPr>
        <sz val="11"/>
        <rFont val="SimSun"/>
        <family val="3"/>
        <charset val="134"/>
      </rPr>
      <t xml:space="preserve"> 列选择了
冶炼厂名称，此字段将自动填充。如果在</t>
    </r>
    <r>
      <rPr>
        <sz val="11"/>
        <rFont val="Verdana"/>
        <family val="2"/>
      </rPr>
      <t xml:space="preserve"> C</t>
    </r>
    <r>
      <rPr>
        <sz val="11"/>
        <rFont val="SimSun"/>
        <family val="3"/>
        <charset val="134"/>
      </rPr>
      <t xml:space="preserve"> 列选择了“冶炼厂未列出”，则使用下拉菜单选择冶炼厂的国家位置。此栏必须填写。</t>
    </r>
  </si>
  <si>
    <r>
      <rPr>
        <sz val="11"/>
        <rFont val="Verdana"/>
        <family val="2"/>
      </rPr>
      <t xml:space="preserve">RMAP </t>
    </r>
    <r>
      <rPr>
        <sz val="11"/>
        <rFont val="SimSun"/>
        <family val="3"/>
        <charset val="134"/>
      </rPr>
      <t>合规冶炼厂目录</t>
    </r>
  </si>
  <si>
    <r>
      <t>コバルトの濃縮物、中間</t>
    </r>
    <r>
      <rPr>
        <sz val="11"/>
        <rFont val="ＭＳ Ｐゴシック"/>
        <family val="2"/>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</si>
  <si>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ディリジェンスガイダンス（OECDガイダンス）はデュー</t>
    </r>
    <r>
      <rPr>
        <sz val="11"/>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</si>
  <si>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</si>
  <si>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28"/>
      </rPr>
      <t>・</t>
    </r>
    <r>
      <rPr>
        <sz val="11"/>
        <rFont val="ＭＳ Ｐゴシック"/>
        <family val="3"/>
        <charset val="128"/>
      </rPr>
      <t>ディリジェンスガイダンスを策定した。OECDデュー</t>
    </r>
    <r>
      <rPr>
        <sz val="11"/>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</si>
  <si>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family val="3"/>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</si>
  <si>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family val="3"/>
        <charset val="134"/>
      </rPr>
      <t>) 中的合规冶炼
厂目录包含了所有被评估并且符合标准的冶炼厂和精炼厂。其中的标准有负责任矿物审验流程 (</t>
    </r>
    <r>
      <rPr>
        <sz val="11"/>
        <rFont val="Verdana"/>
        <family val="2"/>
      </rPr>
      <t>RMAP</t>
    </r>
    <r>
      <rPr>
        <sz val="11"/>
        <rFont val="SimSun"/>
        <family val="3"/>
        <charset val="134"/>
      </rPr>
      <t>)、负责任矿物计划 (</t>
    </r>
    <r>
      <rPr>
        <sz val="11"/>
        <rFont val="Verdana"/>
        <family val="2"/>
      </rPr>
      <t>RMI</t>
    </r>
    <r>
      <rPr>
        <sz val="11"/>
        <rFont val="SimSun"/>
        <family val="3"/>
        <charset val="134"/>
      </rPr>
      <t xml:space="preserve">) 或其它对等机构计划（如，责任珠宝委员会或伦敦金银市场协会）。如果冶炼厂或精炼厂不在目录内，则表示其未完成 </t>
    </r>
    <r>
      <rPr>
        <sz val="11"/>
        <rFont val="Verdana"/>
        <family val="2"/>
      </rPr>
      <t>RMAP</t>
    </r>
    <r>
      <rPr>
        <sz val="11"/>
        <rFont val="SimSun"/>
        <family val="3"/>
        <charset val="134"/>
      </rPr>
      <t xml:space="preserve"> 评估或不
符合 </t>
    </r>
    <r>
      <rPr>
        <sz val="11"/>
        <rFont val="Verdana"/>
        <family val="2"/>
      </rPr>
      <t>RMAP</t>
    </r>
    <r>
      <rPr>
        <sz val="11"/>
        <rFont val="SimSun"/>
        <family val="3"/>
        <charset val="134"/>
      </rPr>
      <t xml:space="preserve"> 标准要求。
要查看经验证符合</t>
    </r>
    <r>
      <rPr>
        <sz val="11"/>
        <rFont val="Verdana"/>
        <family val="2"/>
      </rPr>
      <t xml:space="preserve"> RMAP</t>
    </r>
    <r>
      <rPr>
        <sz val="11"/>
        <rFont val="SimSun"/>
        <family val="3"/>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</si>
  <si>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</si>
  <si>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family val="3"/>
        <charset val="134"/>
      </rPr>
      <t xml:space="preserve"> 或以上）金属、粉末、铸块、
棒条、颗粒、氧化物或金属盐。术语“冶炼
厂”和“精炼厂”在各种出版物中可通用。</t>
    </r>
  </si>
  <si>
    <r>
      <rPr>
        <sz val="11"/>
        <rFont val="Verdana"/>
        <family val="2"/>
      </rPr>
      <t xml:space="preserve">2) </t>
    </r>
    <r>
      <rPr>
        <sz val="11"/>
        <rFont val="SimSun"/>
        <family val="3"/>
        <charset val="134"/>
      </rPr>
      <t xml:space="preserve">贵公司供应链中是否有冶炼厂从受冲突
影响和高风险地区采购钴？ （《经合组织尽职调查指南》，参见定义选项卡） </t>
    </r>
  </si>
  <si>
    <r>
      <rPr>
        <sz val="11"/>
        <rFont val="Verdana"/>
        <family val="2"/>
      </rPr>
      <t>3)</t>
    </r>
    <r>
      <rPr>
        <sz val="11"/>
        <rFont val="SimSun"/>
        <family val="3"/>
        <charset val="134"/>
      </rPr>
      <t xml:space="preserve"> 是否 </t>
    </r>
    <r>
      <rPr>
        <sz val="11"/>
        <rFont val="Verdana"/>
        <family val="2"/>
      </rPr>
      <t>100%</t>
    </r>
    <r>
      <rPr>
        <sz val="11"/>
        <rFont val="SimSun"/>
        <family val="3"/>
        <charset val="134"/>
      </rPr>
      <t xml:space="preserve"> 的钴来自回收料或
报废料资源？ </t>
    </r>
  </si>
  <si>
    <r>
      <rPr>
        <sz val="11"/>
        <rFont val="Verdana"/>
        <family val="2"/>
      </rPr>
      <t xml:space="preserve">4) </t>
    </r>
    <r>
      <rPr>
        <sz val="11"/>
        <rFont val="SimSun"/>
        <family val="3"/>
        <charset val="134"/>
      </rPr>
      <t>百分之多少的相关供应商已对贵公司
的供应链调查提供答复？</t>
    </r>
  </si>
  <si>
    <r>
      <rPr>
        <sz val="11"/>
        <rFont val="Verdana"/>
        <family val="2"/>
      </rPr>
      <t xml:space="preserve">5) </t>
    </r>
    <r>
      <rPr>
        <sz val="11"/>
        <rFont val="SimSun"/>
        <family val="3"/>
        <charset val="134"/>
      </rPr>
      <t xml:space="preserve">您是否识别出为贵公司的供应链供应
钴的所有冶炼厂？ </t>
    </r>
  </si>
  <si>
    <r>
      <rPr>
        <sz val="11"/>
        <rFont val="Verdana"/>
        <family val="2"/>
      </rPr>
      <t xml:space="preserve">6) </t>
    </r>
    <r>
      <rPr>
        <sz val="11"/>
        <rFont val="SimSun"/>
        <family val="3"/>
        <charset val="134"/>
      </rPr>
      <t xml:space="preserve">贵公司收到的所有适用冶炼厂信息
是否已在此申报中报告？ </t>
    </r>
  </si>
  <si>
    <r>
      <rPr>
        <sz val="11"/>
        <rFont val="Verdana"/>
        <family val="2"/>
      </rPr>
      <t xml:space="preserve">B. </t>
    </r>
    <r>
      <rPr>
        <sz val="11"/>
        <rFont val="SimSun"/>
        <family val="3"/>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</si>
  <si>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family val="3"/>
        <charset val="134"/>
      </rPr>
      <t xml:space="preserve">贵公司是否针对上述指明申报范围中的
钴实施了尽职调查措施？ </t>
    </r>
  </si>
  <si>
    <r>
      <rPr>
        <sz val="11"/>
        <rFont val="Verdana"/>
        <family val="2"/>
      </rPr>
      <t xml:space="preserve">D. </t>
    </r>
    <r>
      <rPr>
        <sz val="11"/>
        <rFont val="SimSun"/>
        <family val="3"/>
        <charset val="134"/>
      </rPr>
      <t xml:space="preserve">贵公司是否要求供应商按照《经合组织
尽职调查指南》针对钴供应链实施尽职调查？ </t>
    </r>
  </si>
  <si>
    <r>
      <rPr>
        <sz val="11"/>
        <rFont val="Verdana"/>
        <family val="2"/>
      </rPr>
      <t xml:space="preserve">E. </t>
    </r>
    <r>
      <rPr>
        <sz val="11"/>
        <rFont val="SimSun"/>
        <family val="3"/>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</si>
  <si>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family val="3"/>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</si>
  <si>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family val="3"/>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</si>
  <si>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</si>
  <si>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family val="3"/>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</si>
  <si>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</si>
  <si>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</si>
  <si>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</si>
  <si>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</si>
  <si>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family val="3"/>
        <charset val="134"/>
      </rPr>
      <t>单元格中申报此调查
回答中所申报产品范围内使用的钴的源产地是否为受冲突影响和高风险地区 (</t>
    </r>
    <r>
      <rPr>
        <sz val="11"/>
        <rFont val="Verdana"/>
        <family val="2"/>
      </rPr>
      <t>CAHRA</t>
    </r>
    <r>
      <rPr>
        <sz val="11"/>
        <rFont val="SimSun"/>
        <family val="3"/>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</si>
  <si>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</si>
  <si>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</si>
  <si>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</si>
  <si>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</si>
  <si>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</si>
  <si>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</si>
  <si>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</si>
  <si>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</si>
  <si>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</si>
  <si>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</si>
  <si>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</si>
  <si>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</si>
  <si>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</si>
  <si>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</si>
  <si>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</si>
  <si>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</si>
  <si>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</si>
  <si>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</si>
  <si>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</si>
  <si>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</si>
  <si>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</si>
  <si>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</si>
  <si>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</si>
  <si>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</si>
  <si>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</si>
  <si>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</si>
  <si>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</si>
  <si>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</si>
  <si>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</si>
  <si>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</si>
  <si>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</si>
  <si>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</si>
  <si>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</si>
  <si>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</si>
  <si>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</si>
  <si>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</si>
  <si>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</si>
  <si>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</si>
  <si>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</si>
  <si>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</si>
  <si>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</si>
  <si>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</si>
  <si>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</si>
  <si>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</si>
  <si>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</si>
  <si>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</si>
  <si>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</si>
  <si>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</si>
  <si>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</si>
  <si>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</si>
  <si>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</si>
  <si>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</si>
  <si>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</si>
  <si>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</si>
  <si>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</si>
  <si>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</si>
  <si>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</si>
  <si>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</si>
  <si>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</si>
  <si>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</si>
  <si>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</si>
  <si>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</si>
  <si>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</si>
  <si>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</si>
  <si>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</si>
  <si>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</si>
  <si>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</si>
  <si>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</si>
  <si>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</si>
  <si>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</si>
  <si>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</si>
  <si>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</si>
  <si>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</si>
  <si>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</si>
  <si>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</si>
  <si>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</si>
  <si>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</si>
  <si>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</si>
  <si>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</si>
  <si>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</si>
  <si>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</si>
  <si>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</si>
  <si>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</si>
  <si>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</si>
  <si>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</si>
  <si>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</si>
  <si>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</si>
  <si>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</si>
  <si>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</si>
  <si>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</si>
  <si>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</si>
  <si>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</si>
  <si>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</si>
  <si>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</si>
  <si>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</si>
  <si>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</si>
  <si>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</si>
  <si>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</si>
  <si>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</si>
  <si>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</si>
  <si>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</si>
  <si>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</si>
  <si>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</si>
  <si>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</si>
  <si>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</si>
  <si>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</si>
  <si>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</si>
  <si>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</si>
  <si>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</si>
  <si>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</si>
  <si>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</si>
  <si>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</si>
  <si>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</si>
  <si>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</si>
  <si>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</si>
  <si>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</si>
  <si>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</si>
  <si>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</si>
  <si>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</si>
  <si>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</si>
  <si>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</si>
  <si>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</si>
  <si>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</si>
  <si>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</si>
  <si>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</si>
  <si>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</si>
  <si>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</si>
  <si>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</si>
  <si>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</si>
  <si>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</si>
  <si>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</si>
  <si>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</si>
  <si>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</si>
  <si>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</si>
  <si>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</si>
  <si>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</si>
  <si>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</si>
  <si>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</si>
  <si>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</si>
  <si>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</si>
  <si>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</si>
  <si>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</si>
  <si>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</si>
  <si>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</si>
  <si>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</si>
  <si>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</si>
  <si>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</si>
  <si>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</si>
  <si>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</si>
  <si>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</si>
  <si>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</si>
  <si>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</si>
  <si>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</si>
  <si>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</si>
  <si>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</si>
  <si>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</si>
  <si>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</si>
  <si>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</si>
  <si>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</si>
  <si>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</si>
  <si>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</si>
  <si>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</si>
  <si>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</si>
  <si>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</si>
  <si>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</si>
  <si>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</si>
  <si>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family val="3"/>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</si>
  <si>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</si>
  <si>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</si>
  <si>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family val="3"/>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</si>
  <si>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</si>
  <si>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</si>
  <si>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</si>
  <si>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</si>
  <si>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28"/>
      </rPr>
      <t xml:space="preserve">Responsible </t>
    </r>
    <r>
      <rPr>
        <sz val="11"/>
        <rFont val="ＭＳ Ｐゴシック"/>
        <family val="3"/>
        <charset val="128"/>
      </rPr>
      <t>Minerals Initiative. 無断転載・再配布禁止。</t>
    </r>
  </si>
  <si>
    <r>
      <rPr>
        <sz val="11"/>
        <rFont val="Verdana"/>
        <family val="2"/>
      </rPr>
      <t>© 2020</t>
    </r>
    <r>
      <rPr>
        <sz val="11"/>
        <rFont val="SimSun"/>
        <family val="3"/>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</si>
  <si>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</si>
  <si>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</si>
  <si>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</si>
  <si>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</si>
  <si>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</si>
  <si>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</si>
  <si>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</si>
  <si>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</si>
  <si>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</si>
  <si>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</si>
  <si>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</si>
  <si>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</si>
  <si>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</si>
  <si>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</si>
  <si>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</si>
  <si>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</si>
  <si>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</si>
  <si>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</si>
  <si>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</si>
  <si>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</si>
  <si>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</si>
  <si>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</si>
  <si>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</si>
  <si>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</si>
  <si>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</si>
  <si>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</si>
  <si>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</si>
  <si>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</si>
  <si>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</si>
  <si>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</si>
  <si>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</si>
  <si>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</si>
  <si>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</si>
  <si>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</si>
  <si>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</si>
  <si>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</si>
  <si>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</si>
  <si>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</si>
  <si>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</si>
  <si>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</si>
  <si>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</si>
  <si>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</si>
  <si>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</si>
  <si>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</si>
  <si>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</si>
  <si>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</si>
  <si>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</si>
  <si>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</si>
  <si>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</si>
  <si>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</si>
  <si>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</si>
  <si>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</si>
  <si>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</si>
  <si>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</si>
  <si>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</si>
  <si>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</si>
  <si>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</si>
  <si>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</si>
  <si>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</si>
  <si>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</si>
  <si>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</si>
  <si>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</si>
  <si>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</si>
  <si>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</si>
  <si>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</si>
  <si>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</si>
  <si>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</si>
  <si>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</si>
  <si>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</si>
  <si>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</si>
  <si>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</si>
  <si>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</si>
  <si>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</si>
  <si>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</si>
  <si>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</si>
  <si>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</si>
  <si>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</si>
  <si>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</si>
  <si>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</si>
  <si>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</si>
  <si>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</si>
  <si>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</si>
  <si>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</si>
  <si>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28"/>
      </rPr>
      <t>サプライヤー</t>
    </r>
    <r>
      <rPr>
        <sz val="11"/>
        <rFont val="ＭＳ Ｐゴシック"/>
        <family val="3"/>
        <charset val="128"/>
      </rPr>
      <t>のデュー</t>
    </r>
    <r>
      <rPr>
        <sz val="11"/>
        <rFont val="ＭＳ Ｐゴシック"/>
        <family val="2"/>
        <charset val="128"/>
      </rPr>
      <t>・</t>
    </r>
    <r>
      <rPr>
        <sz val="11"/>
        <rFont val="ＭＳ Ｐゴシック"/>
        <family val="3"/>
        <charset val="128"/>
      </rPr>
      <t>ディリジェンス慣行が、OECDデュー</t>
    </r>
    <r>
      <rPr>
        <sz val="11"/>
        <rFont val="ＭＳ Ｐゴシック"/>
        <family val="2"/>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</si>
  <si>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</si>
  <si>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</si>
  <si>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</si>
  <si>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</si>
  <si>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</si>
  <si>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</si>
  <si>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</si>
  <si>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Gowanda RCD. LLC</t>
  </si>
  <si>
    <t>520 East Industrial Park Drive, Manchester, NH 03109-5316</t>
  </si>
  <si>
    <t>Daniel N. Roy</t>
  </si>
  <si>
    <t>danr@rcdcomponents.com</t>
  </si>
  <si>
    <t>603-669-0054 x 325</t>
  </si>
  <si>
    <t>Quality Manager</t>
  </si>
  <si>
    <t>603-669-0054 x 4325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</si>
</sst>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amily val="3"/>
      <charset val="134"/>
    </font>
    <font>
      <b/>
      <sz val="11"/>
      <name val="SimSun"/>
      <family val="3"/>
      <charset val="134"/>
    </font>
    <font>
      <sz val="11"/>
      <name val="ＭＳ Ｐゴシック"/>
      <family val="2"/>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2">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7" fillId="45" borderId="75" xfId="0" applyFont="1" applyFill="1" applyBorder="1" applyAlignment="1" applyProtection="1">
      <alignment horizontal="left" vertical="center"/>
      <protection locked="0" hidden="1"/>
    </xf>
    <xf numFmtId="0" fontId="17" fillId="45" borderId="76" xfId="0" applyFont="1" applyFill="1" applyBorder="1" applyAlignment="1" applyProtection="1">
      <alignment horizontal="left" vertical="center"/>
      <protection locked="0" hidden="1"/>
    </xf>
    <xf numFmtId="0" fontId="17" fillId="45" borderId="77" xfId="0" applyFont="1" applyFill="1" applyBorder="1" applyAlignment="1" applyProtection="1">
      <alignment horizontal="left" vertical="center"/>
      <protection locked="0" hidden="1"/>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wrapText="1"/>
      <protection locked="0" hidden="1"/>
    </xf>
    <xf numFmtId="0" fontId="17" fillId="45" borderId="76" xfId="0" applyFont="1" applyFill="1" applyBorder="1" applyAlignment="1" applyProtection="1">
      <alignment horizontal="left" vertical="center" wrapText="1"/>
      <protection locked="0" hidden="1"/>
    </xf>
    <xf numFmtId="0" fontId="17" fillId="45" borderId="77" xfId="0" applyFont="1" applyFill="1" applyBorder="1" applyAlignment="1" applyProtection="1">
      <alignment horizontal="left" vertical="center" wrapText="1"/>
      <protection locked="0" hidden="1"/>
    </xf>
    <xf numFmtId="0" fontId="22" fillId="0" borderId="75" xfId="492" applyFont="1" applyBorder="1" applyAlignment="1" applyProtection="1">
      <alignment vertical="center"/>
      <protection locked="0" hidden="1"/>
    </xf>
    <xf numFmtId="0" fontId="22" fillId="0" borderId="76" xfId="492" applyFont="1" applyBorder="1" applyAlignment="1" applyProtection="1">
      <alignment vertical="center"/>
      <protection locked="0" hidden="1"/>
    </xf>
    <xf numFmtId="0" fontId="22" fillId="0" borderId="77" xfId="492" applyFont="1" applyBorder="1" applyAlignment="1" applyProtection="1">
      <alignment vertical="center"/>
      <protection locked="0" hidden="1"/>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9">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election activeCell="A2" sqref="A2"/>
    </sheetView>
  </sheetViews>
  <sheetFormatPr defaultColWidth="8.90625" defaultRowHeight="12.6"/>
  <cols>
    <col min="1" max="1" width="143" style="230" customWidth="1"/>
    <col min="2" max="2" width="34.90625" style="230" customWidth="1"/>
    <col min="3" max="3" width="8.90625" style="230" customWidth="1"/>
    <col min="4" max="16384" width="8.90625" style="230"/>
  </cols>
  <sheetData>
    <row r="1" spans="1:2" ht="104.1" customHeight="1">
      <c r="A1" s="222" t="str">
        <f ca="1">OFFSET(L!$C$1,MATCH("Instructions"&amp;ADDRESS(ROW(),COLUMN(),4),L!$A:$A,0)-1,SL,,)</f>
        <v>RMI:www.responsiblemineralsinitiative.org/</v>
      </c>
      <c r="B1" s="234"/>
    </row>
    <row r="2" spans="1:2" ht="16.2">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50000000000003"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50000000000003"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2.4">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549999999999997"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5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8"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95"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9.6">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5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8"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0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5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0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5"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6.2">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6.2">
      <c r="A75" s="237" t="s">
        <v>563</v>
      </c>
      <c r="B75" s="233"/>
    </row>
    <row r="76" spans="1:2" ht="16.8"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265625" defaultRowHeight="12.6"/>
  <cols>
    <col min="1" max="1" width="20.453125" style="66" customWidth="1"/>
    <col min="2" max="2" width="57.08984375" style="66" customWidth="1"/>
    <col min="3" max="16384" width="8.72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6"/>
  <cols>
    <col min="2" max="2" width="27.363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E91B4AA-519D-434C-8920-A16540596BE0}"/>
    </customSheetView>
    <customSheetView guid="{C59130F4-2E03-5E48-94CE-6E4A0484DB9E}" showAutoFilter="1">
      <selection activeCell="C1" sqref="C1:D65536"/>
      <pageMargins left="0.75" right="0.75" top="1" bottom="1" header="0.3" footer="0.3"/>
      <pageSetup orientation="portrait"/>
      <headerFooter alignWithMargins="0"/>
      <autoFilter ref="B1:C1" xr:uid="{56BA539F-472A-48BC-BCDF-AD79A7EBFB9F}"/>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6"/>
  <cols>
    <col min="1" max="1" width="0.90625" style="102" customWidth="1"/>
    <col min="2" max="2" width="10.08984375" style="102" customWidth="1"/>
    <col min="3" max="3" width="11.453125" style="102" customWidth="1"/>
    <col min="4" max="4" width="17.08984375" style="190"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6.2">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
      <c r="A14" s="349"/>
      <c r="B14" s="227">
        <v>1.1000000000000001</v>
      </c>
      <c r="C14" s="228" t="s">
        <v>11911</v>
      </c>
      <c r="D14" s="251">
        <v>43455</v>
      </c>
      <c r="E14" s="229" t="s">
        <v>12726</v>
      </c>
      <c r="F14" s="229" t="s">
        <v>12507</v>
      </c>
      <c r="G14" s="28"/>
    </row>
    <row r="15" spans="1:7" ht="57">
      <c r="A15" s="349"/>
      <c r="B15" s="227">
        <v>2</v>
      </c>
      <c r="C15" s="228" t="s">
        <v>11911</v>
      </c>
      <c r="D15" s="251">
        <v>43768</v>
      </c>
      <c r="E15" s="229" t="s">
        <v>12804</v>
      </c>
      <c r="F15" s="229" t="s">
        <v>12805</v>
      </c>
      <c r="G15" s="28"/>
    </row>
    <row r="16" spans="1:7" ht="57">
      <c r="A16" s="349"/>
      <c r="B16" s="316">
        <v>2.1</v>
      </c>
      <c r="C16" s="317" t="s">
        <v>11911</v>
      </c>
      <c r="D16" s="318">
        <v>43964</v>
      </c>
      <c r="E16" s="319" t="s">
        <v>13794</v>
      </c>
      <c r="F16" s="319" t="s">
        <v>13795</v>
      </c>
      <c r="G16" s="28"/>
    </row>
    <row r="17" spans="1:7" ht="57">
      <c r="A17" s="349"/>
      <c r="B17" s="316">
        <v>2.11</v>
      </c>
      <c r="C17" s="317" t="s">
        <v>11911</v>
      </c>
      <c r="D17" s="318">
        <v>43970</v>
      </c>
      <c r="E17" s="319" t="s">
        <v>13874</v>
      </c>
      <c r="F17" s="319" t="s">
        <v>13795</v>
      </c>
      <c r="G17" s="28"/>
    </row>
    <row r="18" spans="1:7" ht="57">
      <c r="A18" s="349"/>
      <c r="B18" s="316">
        <v>2.2000000000000002</v>
      </c>
      <c r="C18" s="317" t="s">
        <v>11911</v>
      </c>
      <c r="D18" s="318">
        <v>44132</v>
      </c>
      <c r="E18" s="319" t="s">
        <v>13884</v>
      </c>
      <c r="F18" s="319" t="s">
        <v>13885</v>
      </c>
      <c r="G18" s="28"/>
    </row>
    <row r="19" spans="1:7" ht="13.2" thickBot="1">
      <c r="A19" s="350"/>
      <c r="B19" s="351" t="str">
        <f ca="1">OFFSET(L!$C$1,MATCH("General"&amp;"Cpy",L!$A:$A,0)-1,SL,,)</f>
        <v>© 2020 Responsible Minerals Initiative. All rights reserved.</v>
      </c>
      <c r="C19" s="351"/>
      <c r="D19" s="351"/>
      <c r="E19" s="351"/>
      <c r="F19" s="351"/>
      <c r="G19" s="29"/>
    </row>
    <row r="20" spans="1:7" ht="13.2"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230" customWidth="1"/>
    <col min="2" max="2" width="35.453125" style="230" customWidth="1"/>
    <col min="3" max="3" width="105.453125" style="230" customWidth="1"/>
    <col min="4" max="5" width="1.7265625" style="230" customWidth="1"/>
    <col min="6" max="6" width="52" style="230" customWidth="1"/>
    <col min="7" max="7" width="4.90625" style="230" customWidth="1"/>
    <col min="8" max="16384" width="8.90625" style="230"/>
  </cols>
  <sheetData>
    <row r="1" spans="1:8" ht="90.6" customHeight="1" thickTop="1">
      <c r="A1" s="355"/>
      <c r="B1" s="356"/>
      <c r="C1" s="356"/>
      <c r="D1" s="357"/>
    </row>
    <row r="2" spans="1:8" ht="16.2">
      <c r="A2" s="231"/>
      <c r="B2" s="232" t="str">
        <f ca="1">OFFSET(L!$C$1,MATCH("Definitions"&amp;ADDRESS(ROW(),COLUMN(),4),L!$A:$A,0)-1,SL,,)</f>
        <v>ITEM</v>
      </c>
      <c r="C2" s="232" t="str">
        <f ca="1">OFFSET(L!$C$1,MATCH("Definitions"&amp;ADDRESS(ROW(),COLUMN(),4),L!$A:$A,0)-1,SL,,)</f>
        <v>DEFINITION</v>
      </c>
      <c r="D2" s="359"/>
      <c r="E2" s="233"/>
    </row>
    <row r="3" spans="1:8" ht="48.6">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4.8">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0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45.80000000000001">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7.2">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8.6">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81">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8.6">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13.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2.4">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4.8">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7.2">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8.6">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81">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45.80000000000001">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45.80000000000001">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0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4.8">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6.2">
      <c r="A21" s="231"/>
      <c r="B21" s="358" t="str">
        <f ca="1">OFFSET(L!$C$1,MATCH("General"&amp;"Cpy",L!$A:$A,0)-1,SL,,)</f>
        <v>© 2020 Responsible Minerals Initiative. All rights reserved.</v>
      </c>
      <c r="C21" s="358"/>
      <c r="D21" s="359"/>
      <c r="E21" s="234"/>
    </row>
    <row r="22" spans="1:5" ht="13.2" thickBot="1">
      <c r="A22" s="235"/>
      <c r="B22" s="236"/>
      <c r="C22" s="236"/>
      <c r="D22" s="360"/>
    </row>
    <row r="23" spans="1:5" ht="13.2"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70" zoomScaleNormal="70" workbookViewId="0">
      <selection activeCell="D21" sqref="D21:J21"/>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94"/>
      <c r="B1" s="395"/>
      <c r="C1" s="395"/>
      <c r="D1" s="395"/>
      <c r="E1" s="395"/>
      <c r="F1" s="395"/>
      <c r="G1" s="395"/>
      <c r="H1" s="395"/>
      <c r="I1" s="395"/>
      <c r="J1" s="395"/>
      <c r="K1" s="39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97" t="str">
        <f ca="1">OFFSET(L!$C$1,MATCH("Declaration"&amp;ADDRESS(ROW(),COLUMN(),4),L!$A:$A,0)-1,SL,,)</f>
        <v>Cobalt Reporting Template (CRT)</v>
      </c>
      <c r="E2" s="398"/>
      <c r="F2" s="398"/>
      <c r="G2" s="398"/>
      <c r="H2" s="398"/>
      <c r="I2" s="398"/>
      <c r="J2" s="39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4"/>
      <c r="F3" s="415"/>
      <c r="G3" s="415"/>
      <c r="H3" s="415"/>
      <c r="I3" s="415"/>
      <c r="J3" s="253" t="s">
        <v>13887</v>
      </c>
      <c r="K3" s="35"/>
      <c r="L3" s="120"/>
      <c r="M3" s="111"/>
      <c r="N3" s="111"/>
      <c r="O3" s="112"/>
      <c r="P3" s="125">
        <f>MATCH($D$3,LN,0)</f>
        <v>1</v>
      </c>
    </row>
    <row r="4" spans="1:34" ht="16.2">
      <c r="A4" s="33"/>
      <c r="B4" s="380" t="str">
        <f ca="1">OFFSET(L!$C$1,MATCH("Declaration"&amp;ADDRESS(ROW(),COLUMN(),4),L!$A:$A,0)-1,SL,,)</f>
        <v>The purpose of this document is to collect sourcing information on cobalt.</v>
      </c>
      <c r="C4" s="380"/>
      <c r="D4" s="380"/>
      <c r="E4" s="380"/>
      <c r="F4" s="380"/>
      <c r="G4" s="380"/>
      <c r="H4" s="380"/>
      <c r="I4" s="406" t="str">
        <f ca="1">OFFSET(L!$C$1,MATCH("Declaration"&amp;ADDRESS(ROW(),COLUMN(),4),L!$A:$A,0)-1,SL,,)</f>
        <v>Link to Terms &amp; Conditions</v>
      </c>
      <c r="J4" s="406"/>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6.2">
      <c r="A7" s="33"/>
      <c r="B7" s="407" t="str">
        <f ca="1">OFFSET(L!$C$1,MATCH("Declaration"&amp;ADDRESS(ROW(),COLUMN(),4),L!$A:$A,0)-1,SL,,)</f>
        <v>Company Information</v>
      </c>
      <c r="C7" s="407"/>
      <c r="D7" s="407"/>
      <c r="E7" s="407"/>
      <c r="F7" s="407"/>
      <c r="G7" s="407"/>
      <c r="H7" s="407"/>
      <c r="I7" s="407"/>
      <c r="J7" s="407"/>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400" t="s">
        <v>14060</v>
      </c>
      <c r="E8" s="401"/>
      <c r="F8" s="401"/>
      <c r="G8" s="401"/>
      <c r="H8" s="401"/>
      <c r="I8" s="401"/>
      <c r="J8" s="402"/>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383" t="s">
        <v>377</v>
      </c>
      <c r="E9" s="384"/>
      <c r="F9" s="384"/>
      <c r="G9" s="38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8" t="str">
        <f ca="1">OFFSET(L!$C$1,MATCH("Declaration"&amp;ADDRESS(ROW(),COLUMN(),4)&amp;LEFT($D$9,1),L!$A:$A,0)-1,SL,,)</f>
        <v>Description of Scope:</v>
      </c>
      <c r="C10" s="132"/>
      <c r="D10" s="403"/>
      <c r="E10" s="404"/>
      <c r="F10" s="404"/>
      <c r="G10" s="404"/>
      <c r="H10" s="404"/>
      <c r="I10" s="404"/>
      <c r="J10" s="405"/>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409"/>
      <c r="C11" s="132"/>
      <c r="D11" s="410" t="str">
        <f ca="1">IF(D9=Q9,OFFSET(L!$C$1,MATCH("Declaration"&amp;ADDRESS(ROW(),COLUMN(),4),L!$A:$A,0)-1,SL,,),"")</f>
        <v/>
      </c>
      <c r="E11" s="411"/>
      <c r="F11" s="411"/>
      <c r="G11" s="411"/>
      <c r="H11" s="411"/>
      <c r="I11" s="411"/>
      <c r="J11" s="412"/>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430">
        <v>103657</v>
      </c>
      <c r="E12" s="431"/>
      <c r="F12" s="431"/>
      <c r="G12" s="431"/>
      <c r="H12" s="431"/>
      <c r="I12" s="431"/>
      <c r="J12" s="432"/>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433"/>
      <c r="E13" s="434"/>
      <c r="F13" s="434"/>
      <c r="G13" s="434"/>
      <c r="H13" s="434"/>
      <c r="I13" s="434"/>
      <c r="J13" s="435"/>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436" t="s">
        <v>14061</v>
      </c>
      <c r="E14" s="437"/>
      <c r="F14" s="437"/>
      <c r="G14" s="437"/>
      <c r="H14" s="437"/>
      <c r="I14" s="437"/>
      <c r="J14" s="438"/>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436" t="s">
        <v>14062</v>
      </c>
      <c r="E15" s="437"/>
      <c r="F15" s="437"/>
      <c r="G15" s="437"/>
      <c r="H15" s="437"/>
      <c r="I15" s="437"/>
      <c r="J15" s="438"/>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439" t="s">
        <v>14063</v>
      </c>
      <c r="E16" s="440"/>
      <c r="F16" s="440"/>
      <c r="G16" s="440"/>
      <c r="H16" s="440"/>
      <c r="I16" s="440"/>
      <c r="J16" s="441"/>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430" t="s">
        <v>14064</v>
      </c>
      <c r="E17" s="431"/>
      <c r="F17" s="431"/>
      <c r="G17" s="431"/>
      <c r="H17" s="431"/>
      <c r="I17" s="431"/>
      <c r="J17" s="432"/>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436" t="s">
        <v>14062</v>
      </c>
      <c r="E18" s="437"/>
      <c r="F18" s="437"/>
      <c r="G18" s="437"/>
      <c r="H18" s="437"/>
      <c r="I18" s="437"/>
      <c r="J18" s="438"/>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430" t="s">
        <v>14065</v>
      </c>
      <c r="E19" s="431"/>
      <c r="F19" s="431"/>
      <c r="G19" s="431"/>
      <c r="H19" s="431"/>
      <c r="I19" s="431"/>
      <c r="J19" s="432"/>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439" t="s">
        <v>14063</v>
      </c>
      <c r="E20" s="440"/>
      <c r="F20" s="440"/>
      <c r="G20" s="440"/>
      <c r="H20" s="440"/>
      <c r="I20" s="440"/>
      <c r="J20" s="44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v>
      </c>
      <c r="C21" s="144"/>
      <c r="D21" s="430" t="s">
        <v>14066</v>
      </c>
      <c r="E21" s="431"/>
      <c r="F21" s="431"/>
      <c r="G21" s="431"/>
      <c r="H21" s="431"/>
      <c r="I21" s="431"/>
      <c r="J21" s="432"/>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386">
        <v>44132</v>
      </c>
      <c r="E22" s="38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382"/>
      <c r="E23" s="38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413" t="str">
        <f ca="1">OFFSET(L!$C$1,MATCH("Declaration"&amp;ADDRESS(ROW(),COLUMN(),4),L!$A:$A,0)-1,SL,,)</f>
        <v>Answer the following questions 1 - 6 based on the declaration scope indicated above</v>
      </c>
      <c r="C24" s="413"/>
      <c r="D24" s="413"/>
      <c r="E24" s="413"/>
      <c r="F24" s="413"/>
      <c r="G24" s="413"/>
      <c r="H24" s="413"/>
      <c r="I24" s="413"/>
      <c r="J24" s="413"/>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1" t="str">
        <f ca="1">D25</f>
        <v>Answer</v>
      </c>
      <c r="E31" s="391"/>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5" customHeight="1">
      <c r="A37" s="40"/>
      <c r="B37" s="43" t="str">
        <f ca="1">OFFSET(L!$C$1,MATCH("Declaration"&amp;ADDRESS(ROW(),COLUMN(),4),L!$A:$A,0)-1,SL,,)&amp;Q31</f>
        <v xml:space="preserve">3) Does 100 percent of the cobalt originate from recycled or scrap sources? </v>
      </c>
      <c r="C37" s="8"/>
      <c r="D37" s="391" t="str">
        <f ca="1">D25</f>
        <v>Answer</v>
      </c>
      <c r="E37" s="39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91" t="str">
        <f ca="1">D25</f>
        <v>Answer</v>
      </c>
      <c r="E43" s="39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416"/>
      <c r="E44" s="417"/>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88"/>
      <c r="E45" s="389"/>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88"/>
      <c r="E46" s="389"/>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88"/>
      <c r="E47" s="389"/>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91" t="str">
        <f ca="1">D25</f>
        <v>Answer</v>
      </c>
      <c r="E49" s="391"/>
      <c r="F49" s="16"/>
      <c r="G49" s="43" t="str">
        <f ca="1">G25</f>
        <v>Comments</v>
      </c>
      <c r="H49" s="390"/>
      <c r="I49" s="390"/>
      <c r="J49" s="39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392"/>
      <c r="E50" s="393"/>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91" t="str">
        <f ca="1">D25</f>
        <v>Answer</v>
      </c>
      <c r="E55" s="391"/>
      <c r="F55" s="16"/>
      <c r="G55" s="43" t="str">
        <f ca="1">G25</f>
        <v>Comments</v>
      </c>
      <c r="H55" s="390" t="str">
        <f>IF(Q63="(*)","Click here to enter smelter names","")</f>
        <v/>
      </c>
      <c r="I55" s="390"/>
      <c r="J55" s="39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6.2">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5" customHeight="1">
      <c r="A75" s="40"/>
      <c r="B75" s="55" t="str">
        <f ca="1">OFFSET(L!$C$1,MATCH("Declaration"&amp;ADDRESS(ROW(),COLUMN(),4),L!$A:$A,0)-1,SL,,)&amp;P32</f>
        <v xml:space="preserve">G. Does your company conduct cobalt supply chain survey(s) of your relevant supplier(s)? </v>
      </c>
      <c r="C75" s="56"/>
      <c r="D75" s="367"/>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6.2">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3.2"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8" priority="65" stopIfTrue="1">
      <formula>OR($D$26="No",$D$26="Unknown")</formula>
    </cfRule>
    <cfRule type="expression" dxfId="97" priority="66" stopIfTrue="1">
      <formula>IF(D63="",TRUE)</formula>
    </cfRule>
  </conditionalFormatting>
  <conditionalFormatting sqref="D26:E26">
    <cfRule type="expression" dxfId="96" priority="117" stopIfTrue="1">
      <formula>IF($D$26="",TRUE)</formula>
    </cfRule>
  </conditionalFormatting>
  <conditionalFormatting sqref="D27:E27">
    <cfRule type="expression" dxfId="95" priority="124" stopIfTrue="1">
      <formula>IF($D$27="",TRUE)</formula>
    </cfRule>
  </conditionalFormatting>
  <conditionalFormatting sqref="D9:G9">
    <cfRule type="expression" dxfId="93" priority="132" stopIfTrue="1">
      <formula>IF($D$9="",TRUE)</formula>
    </cfRule>
  </conditionalFormatting>
  <conditionalFormatting sqref="D22:E22">
    <cfRule type="expression" dxfId="88" priority="139" stopIfTrue="1">
      <formula>IF($D$22="",TRUE)</formula>
    </cfRule>
  </conditionalFormatting>
  <conditionalFormatting sqref="D10:J10">
    <cfRule type="expression" dxfId="87" priority="36" stopIfTrue="1">
      <formula>IF($D$9=$Q$9,TRUE)</formula>
    </cfRule>
    <cfRule type="expression" dxfId="86" priority="146" stopIfTrue="1">
      <formula>IF(AND($D$10="",$D$9=$R$9),TRUE)</formula>
    </cfRule>
  </conditionalFormatting>
  <conditionalFormatting sqref="D34:E34 D40:E40 D46:E46 D52:E52 D58:E58">
    <cfRule type="expression" dxfId="85" priority="29" stopIfTrue="1">
      <formula>$P$28=""</formula>
    </cfRule>
  </conditionalFormatting>
  <conditionalFormatting sqref="D35:E35 D41:E41 D47:E47 D53:E53 D59:E59">
    <cfRule type="expression" dxfId="84" priority="144" stopIfTrue="1">
      <formula>$P$29=""</formula>
    </cfRule>
  </conditionalFormatting>
  <conditionalFormatting sqref="D34 D40 D46 D52 D58">
    <cfRule type="expression" dxfId="83" priority="142" stopIfTrue="1">
      <formula>IF(AND(OR($D$28="Yes",$D$28=""),D34=""),1,0)</formula>
    </cfRule>
  </conditionalFormatting>
  <conditionalFormatting sqref="D32:E32 D38:E38 D44:E44 D50:E50 D56:E56">
    <cfRule type="expression" dxfId="82" priority="33" stopIfTrue="1">
      <formula>IF(AND(OR($D$26="No",$D$26="Unknown"),D32=""),1,0)</formula>
    </cfRule>
    <cfRule type="expression" dxfId="81" priority="34" stopIfTrue="1">
      <formula>IF(AND(OR($D$26="Yes",$D$26=""),D32=""),1,0)</formula>
    </cfRule>
  </conditionalFormatting>
  <conditionalFormatting sqref="G73:J73">
    <cfRule type="expression" dxfId="80" priority="27" stopIfTrue="1">
      <formula>IF(AND($D$73="Yes, using other format (describe)",$G$73=""),TRUE)</formula>
    </cfRule>
  </conditionalFormatting>
  <conditionalFormatting sqref="D33:E33 D39:E39 D45:E45 D51:E51 D57:E57">
    <cfRule type="expression" dxfId="79" priority="140" stopIfTrue="1">
      <formula>$P$33=""</formula>
    </cfRule>
    <cfRule type="expression" dxfId="78" priority="141" stopIfTrue="1">
      <formula>IF(AND(OR($D$27="Yes",$D$27=""),D33=""),1,0)</formula>
    </cfRule>
  </conditionalFormatting>
  <conditionalFormatting sqref="D35:E35 D41:E41 D47:E47 D53:E53 D59:E59">
    <cfRule type="expression" dxfId="77" priority="145" stopIfTrue="1">
      <formula>IF(AND(OR($D$29="Yes",$D$29=""),D35=""),1,0)</formula>
    </cfRule>
  </conditionalFormatting>
  <conditionalFormatting sqref="D27 D33 D39 D45 D51 D57">
    <cfRule type="expression" dxfId="75" priority="14" stopIfTrue="1">
      <formula>IF($D$27="No",TRUE)</formula>
    </cfRule>
  </conditionalFormatting>
  <conditionalFormatting sqref="D28 D34 D40 D46 D52 D58">
    <cfRule type="expression" dxfId="74" priority="13">
      <formula>IF($D$28="No",TRUE)</formula>
    </cfRule>
  </conditionalFormatting>
  <conditionalFormatting sqref="D29 D35 D41 D47 D53 D59">
    <cfRule type="expression" dxfId="73" priority="12">
      <formula>IF($D$29="No",TRUE)</formula>
    </cfRule>
  </conditionalFormatting>
  <conditionalFormatting sqref="G63:J63">
    <cfRule type="expression" dxfId="72" priority="9">
      <formula>IF(AND($D$63="Yes",$G$63=""),TRUE)</formula>
    </cfRule>
  </conditionalFormatting>
  <conditionalFormatting sqref="G75:J75">
    <cfRule type="expression" dxfId="71" priority="8">
      <formula>IF(AND($D$75="Yes, using other format (describe)",$G$75=""),TRUE)</formula>
    </cfRule>
  </conditionalFormatting>
  <conditionalFormatting sqref="D8:J8">
    <cfRule type="expression" dxfId="6" priority="7" stopIfTrue="1">
      <formula>IF($D$8="",TRUE)</formula>
    </cfRule>
  </conditionalFormatting>
  <conditionalFormatting sqref="D15:J15">
    <cfRule type="expression" dxfId="5" priority="4" stopIfTrue="1">
      <formula>IF($D$15="",TRUE)</formula>
    </cfRule>
  </conditionalFormatting>
  <conditionalFormatting sqref="D16:J16">
    <cfRule type="expression" dxfId="4" priority="5" stopIfTrue="1">
      <formula>IF($D$16="",TRUE)</formula>
    </cfRule>
  </conditionalFormatting>
  <conditionalFormatting sqref="D17:J17">
    <cfRule type="expression" dxfId="3" priority="6" stopIfTrue="1">
      <formula>IF($D$17="",TRUE)</formula>
    </cfRule>
  </conditionalFormatting>
  <conditionalFormatting sqref="D18:J18">
    <cfRule type="expression" dxfId="2" priority="1" stopIfTrue="1">
      <formula>IF($D$18="",TRUE)</formula>
    </cfRule>
  </conditionalFormatting>
  <conditionalFormatting sqref="D20:J20">
    <cfRule type="expression" dxfId="1" priority="2" stopIfTrue="1">
      <formula>IF($D$20="",TRUE)</formula>
    </cfRule>
  </conditionalFormatting>
  <conditionalFormatting sqref="D21:J21">
    <cfRule type="expression" dxfId="0" priority="3" stopIfTrue="1">
      <formula>IF($D$21="",TRUE)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220" customWidth="1"/>
    <col min="2" max="2" width="13.26953125" style="221" customWidth="1"/>
    <col min="3" max="3" width="40.453125" style="221" customWidth="1"/>
    <col min="4" max="4" width="30.7265625" style="221" customWidth="1"/>
    <col min="5" max="5" width="20.90625" style="221" customWidth="1"/>
    <col min="6" max="7" width="13.90625" style="221" customWidth="1"/>
    <col min="8" max="8" width="25.08984375" style="221" customWidth="1"/>
    <col min="9" max="9" width="24.08984375" style="221" customWidth="1"/>
    <col min="10" max="10" width="18.26953125" style="221" customWidth="1"/>
    <col min="11" max="11" width="27.26953125" style="221" customWidth="1"/>
    <col min="12" max="12" width="20.7265625" style="221" customWidth="1"/>
    <col min="13" max="13" width="35.08984375" style="221" customWidth="1"/>
    <col min="14" max="14" width="42.08984375" style="221" customWidth="1"/>
    <col min="15" max="15" width="32.08984375" style="221" customWidth="1"/>
    <col min="16" max="16" width="22.90625" style="221" customWidth="1"/>
    <col min="17" max="17" width="43.453125" style="221" customWidth="1"/>
    <col min="18" max="18" width="35.90625" style="221" hidden="1" customWidth="1"/>
    <col min="19" max="20" width="17.90625" style="221" hidden="1" customWidth="1"/>
    <col min="21" max="21" width="8.90625" style="154" hidden="1" customWidth="1"/>
    <col min="22" max="22" width="6.08984375" style="154" hidden="1" customWidth="1"/>
    <col min="23" max="23" width="8.7265625" style="154" hidden="1" customWidth="1"/>
    <col min="24" max="24" width="8.90625" style="154" hidden="1" customWidth="1"/>
    <col min="25" max="26" width="4.26953125" style="154" hidden="1" customWidth="1"/>
    <col min="27" max="27" width="4.26953125" style="221" hidden="1" customWidth="1"/>
    <col min="28" max="28" width="7.90625" style="221" hidden="1" customWidth="1"/>
    <col min="29" max="33" width="4.26953125" style="221" hidden="1" customWidth="1"/>
    <col min="34" max="34" width="14.453125" style="221" hidden="1" customWidth="1"/>
    <col min="35" max="39" width="8.90625" style="221" customWidth="1"/>
    <col min="40" max="16384" width="8.90625" style="221"/>
  </cols>
  <sheetData>
    <row r="1" spans="1:34" s="20" customFormat="1" ht="13.8"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8.2">
      <c r="A2" s="279"/>
      <c r="B2" s="198" t="str">
        <f ca="1">OFFSET(L!$C$1,MATCH("Smelter List"&amp;ADDRESS(ROW(),COLUMN(),4),L!$A:$A,0)-1,SL,,)</f>
        <v>TO BEGIN:</v>
      </c>
      <c r="C2" s="170"/>
      <c r="D2" s="170"/>
      <c r="E2" s="170"/>
      <c r="F2" s="207"/>
      <c r="G2" s="207"/>
      <c r="H2" s="207"/>
      <c r="I2" s="208"/>
      <c r="J2" s="418"/>
      <c r="K2" s="419"/>
      <c r="L2" s="419"/>
      <c r="M2" s="419"/>
      <c r="N2" s="419"/>
      <c r="O2" s="419"/>
      <c r="P2" s="209"/>
      <c r="Q2" s="210"/>
      <c r="R2" s="211"/>
      <c r="S2" s="211"/>
      <c r="T2" s="211"/>
      <c r="U2" s="165"/>
      <c r="V2" s="165"/>
      <c r="W2" s="166"/>
      <c r="X2" s="165"/>
      <c r="Y2" s="165"/>
      <c r="Z2" s="165"/>
      <c r="AH2" s="153" t="s">
        <v>371</v>
      </c>
    </row>
    <row r="3" spans="1:34" s="20" customFormat="1" ht="241.05" customHeight="1">
      <c r="A3" s="280"/>
      <c r="B3" s="42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0"/>
      <c r="D3" s="420"/>
      <c r="E3" s="420"/>
      <c r="F3" s="212"/>
      <c r="G3" s="421" t="str">
        <f ca="1">OFFSET(L!$C$1,MATCH("General"&amp;"Cpy",L!$A:$A,0)-1,SL,,)</f>
        <v>© 2020 Responsible Minerals Initiative. All rights reserved.</v>
      </c>
      <c r="H3" s="421"/>
      <c r="I3" s="422"/>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399999999999999">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399999999999999">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399999999999999">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399999999999999">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399999999999999">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399999999999999">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399999999999999">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399999999999999">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399999999999999">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399999999999999">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399999999999999">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399999999999999">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399999999999999">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399999999999999">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399999999999999">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399999999999999">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399999999999999">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399999999999999">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399999999999999">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399999999999999">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399999999999999">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399999999999999">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399999999999999">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399999999999999">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399999999999999">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399999999999999">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399999999999999">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399999999999999">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399999999999999">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399999999999999">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399999999999999">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399999999999999">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399999999999999">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399999999999999">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399999999999999">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399999999999999">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399999999999999">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399999999999999">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399999999999999">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399999999999999">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399999999999999">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399999999999999">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399999999999999">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399999999999999">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399999999999999">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399999999999999">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399999999999999">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399999999999999">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399999999999999">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399999999999999">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399999999999999">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399999999999999">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399999999999999">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399999999999999">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399999999999999">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399999999999999">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399999999999999">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399999999999999">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399999999999999">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399999999999999">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399999999999999">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399999999999999">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399999999999999">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399999999999999">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399999999999999">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399999999999999">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399999999999999">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399999999999999">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399999999999999">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399999999999999">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399999999999999">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399999999999999">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399999999999999">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399999999999999">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399999999999999">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399999999999999">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399999999999999">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399999999999999">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399999999999999">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399999999999999">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399999999999999">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399999999999999">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399999999999999">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399999999999999">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399999999999999">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399999999999999">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399999999999999">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399999999999999">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399999999999999">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399999999999999">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399999999999999">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399999999999999">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399999999999999">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399999999999999">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399999999999999">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399999999999999">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399999999999999">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399999999999999">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399999999999999">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399999999999999">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399999999999999">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399999999999999">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399999999999999">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399999999999999">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399999999999999">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399999999999999">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399999999999999">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399999999999999">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399999999999999">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399999999999999">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399999999999999">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399999999999999">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399999999999999">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399999999999999">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399999999999999">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399999999999999">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399999999999999">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399999999999999">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399999999999999">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399999999999999">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399999999999999">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399999999999999">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399999999999999">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399999999999999">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399999999999999">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399999999999999">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399999999999999">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399999999999999">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399999999999999">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399999999999999">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399999999999999">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399999999999999">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399999999999999">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399999999999999">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399999999999999">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399999999999999">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399999999999999">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399999999999999">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399999999999999">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399999999999999">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399999999999999">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399999999999999">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399999999999999">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399999999999999">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399999999999999">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399999999999999">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399999999999999">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399999999999999">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399999999999999">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399999999999999">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399999999999999">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399999999999999">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399999999999999">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399999999999999">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399999999999999">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399999999999999">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399999999999999">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399999999999999">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399999999999999">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399999999999999">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399999999999999">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399999999999999">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399999999999999">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399999999999999">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399999999999999">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399999999999999">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399999999999999">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399999999999999">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399999999999999">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399999999999999">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399999999999999">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399999999999999">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399999999999999">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399999999999999">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399999999999999">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399999999999999">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399999999999999">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399999999999999">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399999999999999">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399999999999999">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399999999999999">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399999999999999">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399999999999999">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399999999999999">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399999999999999">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399999999999999">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399999999999999">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399999999999999">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399999999999999">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399999999999999">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399999999999999">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399999999999999">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399999999999999">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399999999999999">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399999999999999">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399999999999999">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399999999999999">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399999999999999">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399999999999999">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399999999999999">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399999999999999">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399999999999999">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399999999999999">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399999999999999">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399999999999999">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399999999999999">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399999999999999">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399999999999999">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399999999999999">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399999999999999">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399999999999999">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399999999999999">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399999999999999">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399999999999999">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399999999999999">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399999999999999">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399999999999999">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399999999999999">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399999999999999">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399999999999999">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399999999999999">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399999999999999">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399999999999999">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399999999999999">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399999999999999">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399999999999999">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399999999999999">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399999999999999">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399999999999999">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399999999999999">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399999999999999">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399999999999999">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399999999999999">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399999999999999">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399999999999999">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399999999999999">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399999999999999">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399999999999999">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399999999999999">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399999999999999">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399999999999999">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399999999999999">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399999999999999">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399999999999999">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399999999999999">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399999999999999">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399999999999999">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399999999999999">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399999999999999">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399999999999999">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399999999999999">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399999999999999">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399999999999999">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399999999999999">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399999999999999">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399999999999999">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399999999999999">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399999999999999">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399999999999999">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399999999999999">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399999999999999">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399999999999999">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399999999999999">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399999999999999">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399999999999999">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399999999999999">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399999999999999">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399999999999999">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399999999999999">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399999999999999">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399999999999999">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399999999999999">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399999999999999">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399999999999999">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399999999999999">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399999999999999">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399999999999999">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399999999999999">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399999999999999">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399999999999999">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399999999999999">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399999999999999">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399999999999999">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399999999999999">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399999999999999">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399999999999999">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399999999999999">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399999999999999">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399999999999999">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399999999999999">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399999999999999">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399999999999999">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399999999999999">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399999999999999">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399999999999999">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399999999999999">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399999999999999">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399999999999999">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399999999999999">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399999999999999">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399999999999999">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399999999999999">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399999999999999">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399999999999999">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399999999999999">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399999999999999">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399999999999999">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399999999999999">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399999999999999">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399999999999999">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399999999999999">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399999999999999">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399999999999999">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399999999999999">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399999999999999">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399999999999999">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399999999999999">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399999999999999">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399999999999999">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399999999999999">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399999999999999">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399999999999999">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399999999999999">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399999999999999">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399999999999999">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399999999999999">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399999999999999">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399999999999999">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399999999999999">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399999999999999">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399999999999999">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399999999999999">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399999999999999">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399999999999999">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399999999999999">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399999999999999">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399999999999999">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399999999999999">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399999999999999">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399999999999999">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399999999999999">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399999999999999">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399999999999999">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399999999999999">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399999999999999">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399999999999999">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399999999999999">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399999999999999">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399999999999999">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399999999999999">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399999999999999">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399999999999999">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399999999999999">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399999999999999">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399999999999999">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399999999999999">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399999999999999">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399999999999999">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399999999999999">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399999999999999">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399999999999999">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399999999999999">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399999999999999">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399999999999999">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399999999999999">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399999999999999">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399999999999999">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399999999999999">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399999999999999">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399999999999999">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399999999999999">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399999999999999">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399999999999999">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399999999999999">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399999999999999">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399999999999999">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399999999999999">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399999999999999">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399999999999999">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399999999999999">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399999999999999">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399999999999999">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399999999999999">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399999999999999">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399999999999999">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399999999999999">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399999999999999">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399999999999999">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399999999999999">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399999999999999">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399999999999999">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399999999999999">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399999999999999">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399999999999999">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399999999999999">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399999999999999">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399999999999999">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399999999999999">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399999999999999">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399999999999999">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399999999999999">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399999999999999">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399999999999999">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399999999999999">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399999999999999">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399999999999999">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399999999999999">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399999999999999">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399999999999999">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399999999999999">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399999999999999">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399999999999999">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399999999999999">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399999999999999">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399999999999999">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399999999999999">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399999999999999">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399999999999999">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399999999999999">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399999999999999">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399999999999999">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399999999999999">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399999999999999">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399999999999999">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399999999999999">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399999999999999">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399999999999999">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399999999999999">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399999999999999">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399999999999999">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399999999999999">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399999999999999">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399999999999999">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399999999999999">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399999999999999">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399999999999999">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399999999999999">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399999999999999">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399999999999999">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399999999999999">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399999999999999">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399999999999999">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399999999999999">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399999999999999">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399999999999999">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399999999999999">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399999999999999">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399999999999999">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399999999999999">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399999999999999">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399999999999999">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399999999999999">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399999999999999">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399999999999999">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399999999999999">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399999999999999">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399999999999999">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399999999999999">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399999999999999">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399999999999999">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399999999999999">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399999999999999">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399999999999999">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399999999999999">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399999999999999">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399999999999999">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399999999999999">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399999999999999">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399999999999999">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399999999999999">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399999999999999">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399999999999999">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399999999999999">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399999999999999">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399999999999999">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399999999999999">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399999999999999">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399999999999999">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399999999999999">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399999999999999">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399999999999999">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399999999999999">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399999999999999">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399999999999999">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399999999999999">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399999999999999">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399999999999999">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399999999999999">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399999999999999">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399999999999999">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399999999999999">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399999999999999">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399999999999999">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399999999999999">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399999999999999">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399999999999999">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399999999999999">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399999999999999">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399999999999999">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399999999999999">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399999999999999">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399999999999999">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399999999999999">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399999999999999">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399999999999999">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399999999999999">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399999999999999">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399999999999999">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399999999999999">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399999999999999">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399999999999999">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399999999999999">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399999999999999">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399999999999999">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399999999999999">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399999999999999">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399999999999999">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399999999999999">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399999999999999">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399999999999999">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399999999999999">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399999999999999">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399999999999999">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399999999999999">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399999999999999">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399999999999999">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399999999999999">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399999999999999">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399999999999999">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399999999999999">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399999999999999">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399999999999999">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399999999999999">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399999999999999">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399999999999999">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399999999999999">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399999999999999">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399999999999999">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399999999999999">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399999999999999">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399999999999999">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399999999999999">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399999999999999">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399999999999999">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399999999999999">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399999999999999">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399999999999999">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399999999999999">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399999999999999">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399999999999999">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399999999999999">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399999999999999">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399999999999999">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399999999999999">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399999999999999">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399999999999999">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399999999999999">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399999999999999">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399999999999999">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399999999999999">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399999999999999">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399999999999999">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399999999999999">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399999999999999">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399999999999999">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399999999999999">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399999999999999">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399999999999999">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399999999999999">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399999999999999">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399999999999999">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399999999999999">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399999999999999">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399999999999999">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399999999999999">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399999999999999">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399999999999999">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399999999999999">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399999999999999">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399999999999999">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399999999999999">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399999999999999">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399999999999999">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399999999999999">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399999999999999">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399999999999999">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399999999999999">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399999999999999">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399999999999999">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399999999999999">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399999999999999">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399999999999999">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399999999999999">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399999999999999">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399999999999999">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399999999999999">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399999999999999">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399999999999999">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399999999999999">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399999999999999">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399999999999999">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399999999999999">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399999999999999">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399999999999999">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399999999999999">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399999999999999">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399999999999999">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399999999999999">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399999999999999">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399999999999999">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399999999999999">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399999999999999">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399999999999999">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399999999999999">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399999999999999">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399999999999999">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399999999999999">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399999999999999">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399999999999999">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399999999999999">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399999999999999">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399999999999999">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399999999999999">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399999999999999">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399999999999999">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399999999999999">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399999999999999">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399999999999999">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399999999999999">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399999999999999">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399999999999999">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399999999999999">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399999999999999">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399999999999999">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399999999999999">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399999999999999">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399999999999999">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399999999999999">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399999999999999">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399999999999999">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399999999999999">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399999999999999">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399999999999999">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399999999999999">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399999999999999">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399999999999999">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399999999999999">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399999999999999">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399999999999999">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399999999999999">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399999999999999">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399999999999999">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399999999999999">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399999999999999">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399999999999999">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399999999999999">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399999999999999">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399999999999999">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399999999999999">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399999999999999">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399999999999999">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399999999999999">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399999999999999">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399999999999999">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399999999999999">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399999999999999">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399999999999999">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399999999999999">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399999999999999">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399999999999999">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399999999999999">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399999999999999">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399999999999999">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399999999999999">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399999999999999">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399999999999999">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399999999999999">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399999999999999">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399999999999999">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399999999999999">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399999999999999">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399999999999999">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399999999999999">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399999999999999">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399999999999999">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399999999999999">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399999999999999">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399999999999999">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399999999999999">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399999999999999">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399999999999999">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399999999999999">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399999999999999">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399999999999999">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399999999999999">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399999999999999">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399999999999999">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399999999999999">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399999999999999">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399999999999999">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399999999999999">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399999999999999">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399999999999999">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399999999999999">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399999999999999">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399999999999999">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399999999999999">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399999999999999">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399999999999999">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399999999999999">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399999999999999">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399999999999999">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399999999999999">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399999999999999">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399999999999999">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399999999999999">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399999999999999">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399999999999999">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399999999999999">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399999999999999">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399999999999999">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399999999999999">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399999999999999">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399999999999999">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399999999999999">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399999999999999">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399999999999999">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399999999999999">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399999999999999">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399999999999999">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399999999999999">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399999999999999">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399999999999999">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399999999999999">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399999999999999">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399999999999999">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399999999999999">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399999999999999">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399999999999999">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399999999999999">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399999999999999">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399999999999999">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399999999999999">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399999999999999">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399999999999999">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399999999999999">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399999999999999">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399999999999999">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399999999999999">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399999999999999">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399999999999999">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399999999999999">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399999999999999">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399999999999999">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399999999999999">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399999999999999">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399999999999999">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399999999999999">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399999999999999">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399999999999999">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399999999999999">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399999999999999">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399999999999999">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399999999999999">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399999999999999">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399999999999999">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399999999999999">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399999999999999">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399999999999999">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399999999999999">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399999999999999">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399999999999999">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399999999999999">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399999999999999">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399999999999999">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399999999999999">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399999999999999">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399999999999999">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399999999999999">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399999999999999">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399999999999999">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399999999999999">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399999999999999">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399999999999999">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399999999999999">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399999999999999">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399999999999999">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399999999999999">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399999999999999">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399999999999999">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399999999999999">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399999999999999">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399999999999999">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399999999999999">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399999999999999">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399999999999999">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399999999999999">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399999999999999">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399999999999999">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399999999999999">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399999999999999">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399999999999999">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399999999999999">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399999999999999">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399999999999999">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399999999999999">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399999999999999">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399999999999999">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399999999999999">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399999999999999">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399999999999999">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399999999999999">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399999999999999">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399999999999999">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399999999999999">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399999999999999">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399999999999999">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399999999999999">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399999999999999">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399999999999999">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399999999999999">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399999999999999">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399999999999999">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399999999999999">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399999999999999">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399999999999999">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399999999999999">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399999999999999">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399999999999999">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399999999999999">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399999999999999">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399999999999999">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399999999999999">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399999999999999">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399999999999999">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399999999999999">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399999999999999">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399999999999999">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399999999999999">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399999999999999">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399999999999999">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399999999999999">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399999999999999">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399999999999999">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399999999999999">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399999999999999">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399999999999999">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399999999999999">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399999999999999">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399999999999999">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399999999999999">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399999999999999">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399999999999999">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399999999999999">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399999999999999">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399999999999999">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399999999999999">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399999999999999">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399999999999999">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399999999999999">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399999999999999">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399999999999999">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399999999999999">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399999999999999">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399999999999999">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399999999999999">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399999999999999">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399999999999999">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399999999999999">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399999999999999">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399999999999999">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399999999999999">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399999999999999">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399999999999999">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399999999999999">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399999999999999">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399999999999999">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399999999999999">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399999999999999">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399999999999999">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399999999999999">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399999999999999">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399999999999999">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399999999999999">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399999999999999">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399999999999999">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399999999999999">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399999999999999">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399999999999999">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399999999999999">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399999999999999">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399999999999999">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399999999999999">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399999999999999">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399999999999999">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399999999999999">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399999999999999">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399999999999999">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399999999999999">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399999999999999">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399999999999999">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399999999999999">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399999999999999">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399999999999999">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399999999999999">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399999999999999">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399999999999999">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399999999999999">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399999999999999">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399999999999999">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399999999999999">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399999999999999">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399999999999999">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399999999999999">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399999999999999">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399999999999999">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399999999999999">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399999999999999">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399999999999999">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399999999999999">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399999999999999">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399999999999999">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399999999999999">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399999999999999">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399999999999999">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399999999999999">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399999999999999">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399999999999999">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399999999999999">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399999999999999">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399999999999999">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399999999999999">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399999999999999">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399999999999999">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399999999999999">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399999999999999">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399999999999999">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399999999999999">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399999999999999">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399999999999999">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399999999999999">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399999999999999">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399999999999999">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399999999999999">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399999999999999">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399999999999999">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399999999999999">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399999999999999">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399999999999999">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399999999999999">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399999999999999">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399999999999999">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399999999999999">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399999999999999">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399999999999999">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399999999999999">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399999999999999">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399999999999999">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399999999999999">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399999999999999">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399999999999999">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399999999999999">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399999999999999">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399999999999999">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399999999999999">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399999999999999">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399999999999999">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399999999999999">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399999999999999">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399999999999999">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399999999999999">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399999999999999">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399999999999999">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399999999999999">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399999999999999">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399999999999999">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399999999999999">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399999999999999">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399999999999999">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399999999999999">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399999999999999">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399999999999999">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399999999999999">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399999999999999">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399999999999999">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399999999999999">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399999999999999">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399999999999999">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399999999999999">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399999999999999">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399999999999999">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399999999999999">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399999999999999">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399999999999999">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399999999999999">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399999999999999">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399999999999999">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399999999999999">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399999999999999">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399999999999999">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399999999999999">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399999999999999">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399999999999999">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399999999999999">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399999999999999">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399999999999999">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399999999999999">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399999999999999">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399999999999999">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399999999999999">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399999999999999">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399999999999999">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399999999999999">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399999999999999">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399999999999999">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399999999999999">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399999999999999">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399999999999999">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399999999999999">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399999999999999">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399999999999999">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399999999999999">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399999999999999">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399999999999999">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399999999999999">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399999999999999">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399999999999999">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399999999999999">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399999999999999">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399999999999999">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399999999999999">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399999999999999">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399999999999999">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399999999999999">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399999999999999">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399999999999999">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399999999999999">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399999999999999">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399999999999999">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399999999999999">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399999999999999">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399999999999999">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399999999999999">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399999999999999">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399999999999999">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399999999999999">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399999999999999">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399999999999999">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399999999999999">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399999999999999">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399999999999999">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399999999999999">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399999999999999">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399999999999999">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399999999999999">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399999999999999">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399999999999999">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399999999999999">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399999999999999">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399999999999999">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399999999999999">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399999999999999">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399999999999999">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399999999999999">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399999999999999">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399999999999999">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399999999999999">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399999999999999">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399999999999999">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399999999999999">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399999999999999">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399999999999999">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399999999999999">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399999999999999">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399999999999999">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399999999999999">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399999999999999">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399999999999999">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399999999999999">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399999999999999">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399999999999999">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399999999999999">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399999999999999">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399999999999999">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399999999999999">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399999999999999">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399999999999999">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399999999999999">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399999999999999">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399999999999999">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399999999999999">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399999999999999">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399999999999999">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399999999999999">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399999999999999">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399999999999999">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399999999999999">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399999999999999">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399999999999999">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399999999999999">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399999999999999">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399999999999999">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399999999999999">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399999999999999">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399999999999999">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399999999999999">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399999999999999">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399999999999999">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399999999999999">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399999999999999">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399999999999999">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399999999999999">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399999999999999">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399999999999999">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399999999999999">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399999999999999">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399999999999999">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399999999999999">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399999999999999">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399999999999999">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399999999999999">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399999999999999">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399999999999999">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399999999999999">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399999999999999">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399999999999999">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399999999999999">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399999999999999">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399999999999999">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399999999999999">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399999999999999">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399999999999999">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399999999999999">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399999999999999">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399999999999999">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399999999999999">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399999999999999">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399999999999999">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399999999999999">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399999999999999">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399999999999999">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399999999999999">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399999999999999">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399999999999999">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399999999999999">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399999999999999">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399999999999999">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399999999999999">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399999999999999">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399999999999999">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399999999999999">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399999999999999">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399999999999999">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399999999999999">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399999999999999">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399999999999999">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399999999999999">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399999999999999">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399999999999999">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399999999999999">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399999999999999">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399999999999999">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399999999999999">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399999999999999">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399999999999999">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399999999999999">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399999999999999">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399999999999999">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399999999999999">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399999999999999">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399999999999999">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399999999999999">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399999999999999">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399999999999999">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399999999999999">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399999999999999">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399999999999999">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399999999999999">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399999999999999">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399999999999999">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399999999999999">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399999999999999">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399999999999999">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399999999999999">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399999999999999">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399999999999999">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399999999999999">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399999999999999">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399999999999999">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399999999999999">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399999999999999">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399999999999999">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399999999999999">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399999999999999">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399999999999999">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399999999999999">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399999999999999">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399999999999999">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399999999999999">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399999999999999">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399999999999999">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399999999999999">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399999999999999">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399999999999999">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399999999999999">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399999999999999">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399999999999999">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399999999999999">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399999999999999">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399999999999999">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399999999999999">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399999999999999">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399999999999999">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399999999999999">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399999999999999">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399999999999999">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399999999999999">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399999999999999">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399999999999999">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399999999999999">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399999999999999">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399999999999999">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399999999999999">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399999999999999">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399999999999999">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399999999999999">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399999999999999">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399999999999999">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399999999999999">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399999999999999">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399999999999999">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399999999999999">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399999999999999">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399999999999999">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399999999999999">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399999999999999">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399999999999999">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399999999999999">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399999999999999">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399999999999999">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399999999999999">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399999999999999">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399999999999999">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399999999999999">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399999999999999">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399999999999999">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399999999999999">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399999999999999">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399999999999999">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399999999999999">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399999999999999">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399999999999999">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399999999999999">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399999999999999">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399999999999999">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399999999999999">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399999999999999">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399999999999999">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399999999999999">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399999999999999">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399999999999999">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399999999999999">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399999999999999">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399999999999999">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399999999999999">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399999999999999">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399999999999999">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399999999999999">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399999999999999">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399999999999999">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399999999999999">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399999999999999">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399999999999999">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399999999999999">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399999999999999">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399999999999999">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399999999999999">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399999999999999">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399999999999999">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399999999999999">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399999999999999">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399999999999999">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399999999999999">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399999999999999">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399999999999999">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399999999999999">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399999999999999">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399999999999999">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399999999999999">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399999999999999">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399999999999999">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399999999999999">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399999999999999">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399999999999999">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399999999999999">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399999999999999">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399999999999999">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399999999999999">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399999999999999">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399999999999999">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399999999999999">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399999999999999">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399999999999999">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399999999999999">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399999999999999">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399999999999999">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399999999999999">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399999999999999">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399999999999999">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399999999999999">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399999999999999">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399999999999999">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399999999999999">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399999999999999">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399999999999999">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399999999999999">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399999999999999">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399999999999999">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399999999999999">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399999999999999">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399999999999999">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399999999999999">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399999999999999">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399999999999999">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399999999999999">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399999999999999">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399999999999999">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399999999999999">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399999999999999">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399999999999999">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399999999999999">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399999999999999">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399999999999999">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399999999999999">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399999999999999">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399999999999999">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399999999999999">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399999999999999">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399999999999999">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399999999999999">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399999999999999">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399999999999999">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399999999999999">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399999999999999">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399999999999999">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399999999999999">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399999999999999">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399999999999999">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399999999999999">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399999999999999">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399999999999999">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399999999999999">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399999999999999">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399999999999999">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399999999999999">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399999999999999">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399999999999999">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399999999999999">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399999999999999">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399999999999999">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399999999999999">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399999999999999">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399999999999999">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399999999999999">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399999999999999">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399999999999999">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399999999999999">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399999999999999">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399999999999999">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399999999999999">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399999999999999">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399999999999999">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399999999999999">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399999999999999">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399999999999999">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399999999999999">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399999999999999">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399999999999999">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399999999999999">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399999999999999">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399999999999999">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399999999999999">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399999999999999">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399999999999999">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399999999999999">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399999999999999">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399999999999999">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399999999999999">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399999999999999">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399999999999999">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399999999999999">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399999999999999">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399999999999999">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399999999999999">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399999999999999">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399999999999999">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399999999999999">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399999999999999">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399999999999999">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399999999999999">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399999999999999">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399999999999999">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399999999999999">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399999999999999">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399999999999999">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399999999999999">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399999999999999">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399999999999999">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399999999999999">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399999999999999">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399999999999999">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399999999999999">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399999999999999">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399999999999999">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399999999999999">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399999999999999">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399999999999999">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399999999999999">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399999999999999">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399999999999999">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399999999999999">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399999999999999">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399999999999999">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399999999999999">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399999999999999">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399999999999999">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399999999999999">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399999999999999">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399999999999999">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399999999999999">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399999999999999">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399999999999999">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399999999999999">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399999999999999">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399999999999999">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399999999999999">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399999999999999">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399999999999999">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399999999999999">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399999999999999">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399999999999999">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399999999999999">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399999999999999">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399999999999999">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399999999999999">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399999999999999">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399999999999999">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399999999999999">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399999999999999">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399999999999999">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399999999999999">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399999999999999">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399999999999999">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399999999999999">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399999999999999">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399999999999999">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399999999999999">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399999999999999">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399999999999999">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399999999999999">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399999999999999">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399999999999999">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399999999999999">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399999999999999">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399999999999999">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399999999999999">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399999999999999">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399999999999999">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399999999999999">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399999999999999">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399999999999999">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399999999999999">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399999999999999">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399999999999999">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399999999999999">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399999999999999">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399999999999999">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399999999999999">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399999999999999">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399999999999999">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399999999999999">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399999999999999">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399999999999999">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399999999999999">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399999999999999">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399999999999999">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399999999999999">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399999999999999">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399999999999999">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399999999999999">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399999999999999">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399999999999999">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399999999999999">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399999999999999">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399999999999999">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399999999999999">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399999999999999">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399999999999999">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399999999999999">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399999999999999">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399999999999999">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399999999999999">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399999999999999">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399999999999999">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399999999999999">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399999999999999">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399999999999999">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399999999999999">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399999999999999">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399999999999999">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399999999999999">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399999999999999">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399999999999999">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399999999999999">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399999999999999">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399999999999999">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399999999999999">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399999999999999">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399999999999999">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399999999999999">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399999999999999">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399999999999999">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399999999999999">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399999999999999">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399999999999999">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399999999999999">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399999999999999">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399999999999999">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399999999999999">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399999999999999">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399999999999999">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399999999999999">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399999999999999">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399999999999999">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399999999999999">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399999999999999">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399999999999999">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399999999999999">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399999999999999">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399999999999999">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399999999999999">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399999999999999">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399999999999999">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399999999999999">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399999999999999">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399999999999999">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399999999999999">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399999999999999">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399999999999999">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399999999999999">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399999999999999">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399999999999999">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399999999999999">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399999999999999">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399999999999999">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399999999999999">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399999999999999">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399999999999999">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399999999999999">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399999999999999">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399999999999999">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399999999999999">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399999999999999">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399999999999999">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399999999999999">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399999999999999">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399999999999999">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399999999999999">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399999999999999">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399999999999999">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399999999999999">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399999999999999">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399999999999999">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399999999999999">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399999999999999">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399999999999999">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399999999999999">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399999999999999">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399999999999999">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399999999999999">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399999999999999">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399999999999999">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399999999999999">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399999999999999">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399999999999999">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399999999999999">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399999999999999">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399999999999999">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399999999999999">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399999999999999">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399999999999999">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399999999999999">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399999999999999">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399999999999999">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399999999999999">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399999999999999">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399999999999999">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399999999999999">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399999999999999">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399999999999999">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399999999999999">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399999999999999">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399999999999999">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399999999999999">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399999999999999">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399999999999999">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399999999999999">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399999999999999">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399999999999999">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399999999999999">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399999999999999">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399999999999999">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399999999999999">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399999999999999">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399999999999999">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399999999999999">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399999999999999">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399999999999999">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399999999999999">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399999999999999">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399999999999999">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399999999999999">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399999999999999">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399999999999999">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399999999999999">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399999999999999">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399999999999999">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399999999999999">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399999999999999">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399999999999999">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399999999999999">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399999999999999">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399999999999999">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399999999999999">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399999999999999">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399999999999999">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399999999999999">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399999999999999">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399999999999999">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399999999999999">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399999999999999">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399999999999999">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399999999999999">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399999999999999">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399999999999999">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399999999999999">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399999999999999">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399999999999999">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399999999999999">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399999999999999">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399999999999999">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399999999999999">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399999999999999">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399999999999999">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399999999999999">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399999999999999">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399999999999999">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399999999999999">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399999999999999">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399999999999999">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399999999999999">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399999999999999">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399999999999999">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399999999999999">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399999999999999">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399999999999999">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399999999999999">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399999999999999">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399999999999999">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399999999999999">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399999999999999">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399999999999999">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399999999999999">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399999999999999">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399999999999999">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399999999999999">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399999999999999">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399999999999999">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399999999999999">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399999999999999">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399999999999999">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399999999999999">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399999999999999">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399999999999999">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399999999999999">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399999999999999">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399999999999999">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399999999999999">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399999999999999">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399999999999999">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399999999999999">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399999999999999">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399999999999999">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399999999999999">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399999999999999">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399999999999999">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399999999999999">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399999999999999">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399999999999999">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399999999999999">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399999999999999">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399999999999999">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399999999999999">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399999999999999">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399999999999999">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399999999999999">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399999999999999">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399999999999999">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399999999999999">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399999999999999">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399999999999999">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399999999999999">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399999999999999">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399999999999999">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399999999999999">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399999999999999">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399999999999999">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399999999999999">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399999999999999">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399999999999999">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399999999999999">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399999999999999">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399999999999999">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399999999999999">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399999999999999">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399999999999999">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399999999999999">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399999999999999">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399999999999999">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399999999999999">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399999999999999">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399999999999999">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399999999999999">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399999999999999">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399999999999999">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399999999999999">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399999999999999">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399999999999999">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399999999999999">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399999999999999">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399999999999999">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399999999999999">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399999999999999">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399999999999999">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399999999999999">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399999999999999">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399999999999999">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399999999999999">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399999999999999">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399999999999999">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399999999999999">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399999999999999">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399999999999999">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399999999999999">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399999999999999">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399999999999999">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399999999999999">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399999999999999">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399999999999999">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399999999999999">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399999999999999">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399999999999999">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399999999999999">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399999999999999">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399999999999999">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399999999999999">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399999999999999">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399999999999999">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399999999999999">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399999999999999">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399999999999999">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399999999999999">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399999999999999">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399999999999999">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399999999999999">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399999999999999">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399999999999999">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399999999999999">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399999999999999">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399999999999999">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399999999999999">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399999999999999">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399999999999999">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399999999999999">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399999999999999">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399999999999999">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399999999999999">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399999999999999">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399999999999999">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399999999999999">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399999999999999">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399999999999999">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399999999999999">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399999999999999">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399999999999999">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399999999999999">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399999999999999">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399999999999999">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399999999999999">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399999999999999">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399999999999999">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399999999999999">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399999999999999">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399999999999999">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399999999999999">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399999999999999">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399999999999999">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399999999999999">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399999999999999">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399999999999999">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399999999999999">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399999999999999">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399999999999999">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399999999999999">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399999999999999">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399999999999999">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399999999999999">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399999999999999">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399999999999999">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399999999999999">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399999999999999">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399999999999999">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399999999999999">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399999999999999">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399999999999999">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399999999999999">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399999999999999">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399999999999999">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399999999999999">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399999999999999">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399999999999999">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399999999999999">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399999999999999">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399999999999999">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399999999999999">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399999999999999">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399999999999999">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399999999999999">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399999999999999">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399999999999999">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399999999999999">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399999999999999">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399999999999999">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399999999999999">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399999999999999">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399999999999999">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399999999999999">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399999999999999">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399999999999999">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399999999999999">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399999999999999">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399999999999999">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399999999999999">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399999999999999">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399999999999999">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399999999999999">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399999999999999">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399999999999999">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399999999999999">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399999999999999">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399999999999999">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399999999999999">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399999999999999">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399999999999999">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399999999999999">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399999999999999">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399999999999999">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399999999999999">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399999999999999">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399999999999999">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399999999999999">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399999999999999">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399999999999999">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399999999999999">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399999999999999">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399999999999999">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399999999999999">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399999999999999">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399999999999999">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399999999999999">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399999999999999">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399999999999999">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399999999999999">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399999999999999">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399999999999999">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399999999999999">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399999999999999">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399999999999999">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399999999999999">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399999999999999">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399999999999999">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399999999999999">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399999999999999">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399999999999999">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399999999999999">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399999999999999">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399999999999999">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399999999999999">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399999999999999">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399999999999999">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399999999999999">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399999999999999">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399999999999999">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399999999999999">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399999999999999">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399999999999999">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399999999999999">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399999999999999">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399999999999999">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399999999999999">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399999999999999">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399999999999999">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399999999999999">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399999999999999">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399999999999999">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399999999999999">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399999999999999">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399999999999999">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399999999999999">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399999999999999">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399999999999999">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399999999999999">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399999999999999">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399999999999999">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399999999999999">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399999999999999">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399999999999999">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399999999999999">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399999999999999">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399999999999999">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399999999999999">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399999999999999">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399999999999999">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399999999999999">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399999999999999">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399999999999999">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399999999999999">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399999999999999">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399999999999999">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399999999999999">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399999999999999">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399999999999999">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399999999999999">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399999999999999">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399999999999999">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399999999999999">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399999999999999">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399999999999999">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399999999999999">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399999999999999">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399999999999999">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399999999999999">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399999999999999">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399999999999999">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399999999999999">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399999999999999">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399999999999999">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399999999999999">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399999999999999">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399999999999999">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399999999999999">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399999999999999">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399999999999999">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399999999999999">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399999999999999">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399999999999999">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399999999999999">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399999999999999">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399999999999999">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399999999999999">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399999999999999">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399999999999999">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399999999999999">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399999999999999">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399999999999999">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399999999999999">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399999999999999">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399999999999999">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399999999999999">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399999999999999">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399999999999999">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399999999999999">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399999999999999">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399999999999999">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399999999999999">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399999999999999">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399999999999999">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399999999999999">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399999999999999">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399999999999999">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399999999999999">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399999999999999">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399999999999999">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399999999999999">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399999999999999">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399999999999999">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399999999999999">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399999999999999">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399999999999999">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399999999999999">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399999999999999">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399999999999999">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399999999999999">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399999999999999">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399999999999999">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399999999999999">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399999999999999">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399999999999999">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399999999999999">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399999999999999">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399999999999999">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399999999999999">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399999999999999">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399999999999999">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399999999999999">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399999999999999">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399999999999999">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399999999999999">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399999999999999">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399999999999999">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399999999999999">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399999999999999">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399999999999999">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399999999999999">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399999999999999">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399999999999999">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399999999999999">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399999999999999">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399999999999999">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399999999999999">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399999999999999">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399999999999999">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399999999999999">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399999999999999">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399999999999999">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399999999999999">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399999999999999">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399999999999999">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399999999999999">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399999999999999">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399999999999999">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399999999999999">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399999999999999">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399999999999999">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399999999999999">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399999999999999">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399999999999999">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399999999999999">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399999999999999">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399999999999999">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399999999999999">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399999999999999">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399999999999999">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399999999999999">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399999999999999">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399999999999999">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399999999999999">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399999999999999">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399999999999999">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399999999999999">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399999999999999">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399999999999999">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399999999999999">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399999999999999">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399999999999999">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399999999999999">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399999999999999">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399999999999999">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399999999999999">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399999999999999">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399999999999999">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399999999999999">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399999999999999">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399999999999999">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399999999999999">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399999999999999">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399999999999999">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399999999999999">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399999999999999">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399999999999999">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399999999999999">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399999999999999">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399999999999999">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399999999999999">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399999999999999">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399999999999999">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399999999999999">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399999999999999">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399999999999999">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399999999999999">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399999999999999">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399999999999999">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399999999999999">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399999999999999">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399999999999999">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399999999999999">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399999999999999">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399999999999999">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399999999999999">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399999999999999">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399999999999999">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399999999999999">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399999999999999">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399999999999999">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399999999999999">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399999999999999">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399999999999999">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399999999999999">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399999999999999">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399999999999999">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399999999999999">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399999999999999">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399999999999999">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399999999999999">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399999999999999">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399999999999999">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399999999999999">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399999999999999">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399999999999999">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399999999999999">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399999999999999">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399999999999999">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399999999999999">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399999999999999">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399999999999999">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399999999999999">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399999999999999">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399999999999999">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399999999999999">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399999999999999">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399999999999999">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399999999999999">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399999999999999">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399999999999999">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399999999999999">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399999999999999">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399999999999999">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399999999999999">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399999999999999">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399999999999999">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399999999999999">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399999999999999">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399999999999999">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399999999999999">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399999999999999">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399999999999999">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399999999999999">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399999999999999">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399999999999999">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399999999999999">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399999999999999">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399999999999999">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399999999999999">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399999999999999">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399999999999999">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399999999999999">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399999999999999">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399999999999999">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399999999999999">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399999999999999">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399999999999999">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399999999999999">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399999999999999">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399999999999999">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399999999999999">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399999999999999">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399999999999999">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399999999999999">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399999999999999">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399999999999999">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399999999999999">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399999999999999">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399999999999999">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399999999999999">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399999999999999">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399999999999999">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399999999999999">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399999999999999">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399999999999999">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399999999999999">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399999999999999">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399999999999999">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399999999999999">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399999999999999">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399999999999999">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399999999999999">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399999999999999">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399999999999999">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399999999999999">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399999999999999">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399999999999999">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399999999999999">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399999999999999">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399999999999999">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399999999999999">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399999999999999">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399999999999999">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399999999999999">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399999999999999">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399999999999999">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399999999999999">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399999999999999">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399999999999999">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399999999999999">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399999999999999">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399999999999999">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399999999999999">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399999999999999">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399999999999999">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399999999999999">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399999999999999">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399999999999999">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399999999999999">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399999999999999">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399999999999999">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399999999999999">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399999999999999">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399999999999999">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399999999999999">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399999999999999">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399999999999999">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399999999999999">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399999999999999">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399999999999999">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399999999999999">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399999999999999">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399999999999999">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399999999999999">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399999999999999">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399999999999999">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399999999999999">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399999999999999">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399999999999999">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399999999999999">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399999999999999">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399999999999999">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399999999999999">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399999999999999">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399999999999999">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399999999999999">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399999999999999">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399999999999999">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399999999999999">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399999999999999">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399999999999999">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399999999999999">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399999999999999">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399999999999999">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399999999999999">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399999999999999">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399999999999999">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399999999999999">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399999999999999">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399999999999999">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399999999999999">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399999999999999">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399999999999999">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399999999999999">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399999999999999">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399999999999999">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399999999999999">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399999999999999">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399999999999999">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399999999999999">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399999999999999">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399999999999999">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399999999999999">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399999999999999">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399999999999999">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399999999999999">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399999999999999">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399999999999999">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399999999999999">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399999999999999">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399999999999999">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399999999999999">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399999999999999">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399999999999999">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399999999999999">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399999999999999">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399999999999999">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399999999999999">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399999999999999">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399999999999999">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399999999999999">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399999999999999">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399999999999999">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399999999999999">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399999999999999">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399999999999999">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399999999999999">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399999999999999">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399999999999999">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399999999999999">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399999999999999">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399999999999999">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399999999999999">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399999999999999">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399999999999999">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399999999999999">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399999999999999">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399999999999999">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399999999999999">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399999999999999">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399999999999999">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399999999999999">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399999999999999">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399999999999999">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399999999999999">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399999999999999">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399999999999999">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399999999999999">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399999999999999">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399999999999999">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399999999999999">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399999999999999">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399999999999999">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399999999999999">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399999999999999">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399999999999999">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399999999999999">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399999999999999">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399999999999999">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399999999999999">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399999999999999">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399999999999999">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399999999999999">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399999999999999">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399999999999999">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399999999999999">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399999999999999">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399999999999999">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399999999999999">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399999999999999">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399999999999999">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399999999999999">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399999999999999">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399999999999999">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399999999999999">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399999999999999">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399999999999999">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399999999999999">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399999999999999">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399999999999999">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399999999999999">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399999999999999">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399999999999999">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399999999999999">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399999999999999">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399999999999999">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399999999999999">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399999999999999">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399999999999999">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399999999999999">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399999999999999">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399999999999999">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399999999999999">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399999999999999">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399999999999999">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399999999999999">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399999999999999">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399999999999999">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399999999999999">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399999999999999">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399999999999999">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399999999999999">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399999999999999">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399999999999999">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399999999999999">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399999999999999">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399999999999999">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399999999999999">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399999999999999">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399999999999999">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399999999999999">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399999999999999">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399999999999999">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399999999999999">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399999999999999">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399999999999999">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399999999999999">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399999999999999">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399999999999999">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399999999999999">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399999999999999">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399999999999999">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399999999999999">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399999999999999">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399999999999999">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399999999999999">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399999999999999">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399999999999999">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399999999999999">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399999999999999">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399999999999999">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399999999999999">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399999999999999">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399999999999999">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399999999999999">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399999999999999">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399999999999999">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399999999999999">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399999999999999">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399999999999999">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399999999999999">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399999999999999">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399999999999999">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399999999999999">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399999999999999">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399999999999999">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399999999999999">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399999999999999">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399999999999999">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399999999999999">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399999999999999">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399999999999999">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399999999999999">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399999999999999">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399999999999999">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399999999999999">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399999999999999">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399999999999999">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399999999999999">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399999999999999">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399999999999999">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399999999999999">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399999999999999">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399999999999999">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399999999999999">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399999999999999">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399999999999999">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399999999999999">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399999999999999">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399999999999999">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399999999999999">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399999999999999">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399999999999999">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399999999999999">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399999999999999">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399999999999999">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399999999999999">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399999999999999">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399999999999999">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399999999999999">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399999999999999">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399999999999999">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399999999999999">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399999999999999">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399999999999999">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399999999999999">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399999999999999">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399999999999999">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399999999999999">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399999999999999">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399999999999999">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399999999999999">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399999999999999">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399999999999999">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399999999999999">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399999999999999">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399999999999999">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399999999999999">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399999999999999">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399999999999999">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399999999999999">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399999999999999">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399999999999999">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399999999999999">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399999999999999">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399999999999999">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399999999999999">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399999999999999">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399999999999999">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399999999999999">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399999999999999">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399999999999999">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399999999999999">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399999999999999">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399999999999999">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399999999999999">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399999999999999">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399999999999999">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399999999999999">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399999999999999">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399999999999999">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399999999999999">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399999999999999">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399999999999999">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399999999999999">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399999999999999">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399999999999999">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399999999999999">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399999999999999">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399999999999999">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399999999999999">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2" thickTop="1">
      <c r="U2501" s="221"/>
      <c r="V2501" s="221"/>
      <c r="W2501" s="221"/>
      <c r="X2501" s="221"/>
      <c r="Y2501" s="221"/>
      <c r="Z2501" s="221"/>
    </row>
    <row r="2502" spans="1:35" ht="13.2"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70" priority="20" stopIfTrue="1">
      <formula>IF(B5="",TRUE)</formula>
    </cfRule>
  </conditionalFormatting>
  <conditionalFormatting sqref="D5:D2498">
    <cfRule type="expression" dxfId="69" priority="14" stopIfTrue="1">
      <formula>IF(AND(LEN($C5) &gt;0, ($C5 &lt;&gt; "Smelter Not Listed")),1,0)</formula>
    </cfRule>
    <cfRule type="expression" dxfId="68" priority="39" stopIfTrue="1">
      <formula>IF(AND(D5="",$C5=$X$4),TRUE)</formula>
    </cfRule>
    <cfRule type="expression" dxfId="67" priority="40" stopIfTrue="1">
      <formula>IF(FIND("!",D5),TRUE)</formula>
    </cfRule>
  </conditionalFormatting>
  <conditionalFormatting sqref="G5:G2498">
    <cfRule type="expression" dxfId="66" priority="41" stopIfTrue="1">
      <formula>IF(FIND("Enter smelter details",G5),TRUE)</formula>
    </cfRule>
  </conditionalFormatting>
  <conditionalFormatting sqref="R5:R2498 E5:E2498">
    <cfRule type="expression" dxfId="65" priority="27" stopIfTrue="1">
      <formula>IF(AND(E5="",$C5=$X$4),TRUE)</formula>
    </cfRule>
    <cfRule type="expression" dxfId="64" priority="28" stopIfTrue="1">
      <formula>IF(FIND("!",E5),TRUE)</formula>
    </cfRule>
  </conditionalFormatting>
  <conditionalFormatting sqref="F5:F2498">
    <cfRule type="expression" dxfId="63" priority="18" stopIfTrue="1">
      <formula>IF(AND(LEN($A5)&gt;0,$A5&lt;&gt;$F5),TRUE,FALSE)</formula>
    </cfRule>
  </conditionalFormatting>
  <conditionalFormatting sqref="C5:C2500">
    <cfRule type="expression" dxfId="62" priority="17" stopIfTrue="1">
      <formula>IF(AND(#REF!&lt;&gt;"",C5=""),TRUE)</formula>
    </cfRule>
  </conditionalFormatting>
  <conditionalFormatting sqref="A53">
    <cfRule type="expression" priority="10">
      <formula>$A$5:$Q1996&lt;&gt;""</formula>
    </cfRule>
  </conditionalFormatting>
  <conditionalFormatting sqref="B2499:B2500">
    <cfRule type="expression" dxfId="61" priority="4" stopIfTrue="1">
      <formula>IF(B2499="",TRUE)</formula>
    </cfRule>
  </conditionalFormatting>
  <conditionalFormatting sqref="D2499:D2500">
    <cfRule type="expression" dxfId="60" priority="1" stopIfTrue="1">
      <formula>IF(AND(LEN($C2499) &gt;0, ($C2499 &lt;&gt; "Smelter Not Listed")),1,0)</formula>
    </cfRule>
    <cfRule type="expression" dxfId="59" priority="7" stopIfTrue="1">
      <formula>IF(AND(D2499="",$C2499=$X$4),TRUE)</formula>
    </cfRule>
    <cfRule type="expression" dxfId="58" priority="8" stopIfTrue="1">
      <formula>IF(FIND("!",D2499),TRUE)</formula>
    </cfRule>
  </conditionalFormatting>
  <conditionalFormatting sqref="G2499:G2500">
    <cfRule type="expression" dxfId="57" priority="9" stopIfTrue="1">
      <formula>IF(FIND("Enter smelter details",G2499),TRUE)</formula>
    </cfRule>
  </conditionalFormatting>
  <conditionalFormatting sqref="R2499:R2500 E2499:E2500">
    <cfRule type="expression" dxfId="56" priority="5" stopIfTrue="1">
      <formula>IF(AND(E2499="",$C2499=$X$4),TRUE)</formula>
    </cfRule>
    <cfRule type="expression" dxfId="55" priority="6" stopIfTrue="1">
      <formula>IF(FIND("!",E2499),TRUE)</formula>
    </cfRule>
  </conditionalFormatting>
  <conditionalFormatting sqref="F2499:F2500">
    <cfRule type="expression" dxfId="54"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A4" sqref="A4"/>
    </sheetView>
  </sheetViews>
  <sheetFormatPr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5" hidden="1" customWidth="1"/>
    <col min="10" max="10" width="48.90625" style="17" hidden="1" customWidth="1"/>
    <col min="11" max="11" width="9" style="17" hidden="1" customWidth="1"/>
    <col min="12" max="13" width="8.90625" style="17" hidden="1" customWidth="1"/>
    <col min="14" max="14" width="31.26953125" style="17" customWidth="1"/>
    <col min="15" max="26" width="8.90625" style="17" customWidth="1"/>
    <col min="27" max="16384" width="8.90625" style="17"/>
  </cols>
  <sheetData>
    <row r="1" spans="1:10" ht="30" customHeight="1">
      <c r="A1" s="423" t="str">
        <f ca="1">OFFSET(L!$C$1,MATCH("Checker"&amp;ADDRESS(ROW(),COLUMN(),4),L!$A:$A,0)-1,SL,,)</f>
        <v>To ensure all required fields have been populated before submitting to your customers review form for any line items highlighted in red</v>
      </c>
      <c r="B1" s="423"/>
      <c r="C1" s="423"/>
      <c r="D1" s="127" t="str">
        <f ca="1">OFFSET(L!$C$1,MATCH("Checker"&amp;ADDRESS(ROW(),COLUMN(),4),L!$A:$A,0)-1,SL,,)</f>
        <v>Required fields remaining to be completed</v>
      </c>
      <c r="E1" s="74" t="s">
        <v>439</v>
      </c>
    </row>
    <row r="2" spans="1:10" ht="16.2">
      <c r="A2" s="67" t="s">
        <v>484</v>
      </c>
      <c r="B2" s="68" t="str">
        <f>IF(F57=1,"Click here to return to Smelter List","")</f>
        <v/>
      </c>
      <c r="C2" s="131" t="str">
        <f>IF(F56=1,"Click here to return to Product List","")</f>
        <v/>
      </c>
      <c r="D2" s="158" t="str">
        <f>IF(H62=0,"0",H62)</f>
        <v>0</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Gowanda RCD. LLC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Daniel N. Roy</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danr@rcdcomponents.com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603-669-0054 x 325</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Daniel N. Roy</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danr@rcdcomponents.com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603-669-0054 x 4325</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44132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443</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0.4">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440</v>
      </c>
      <c r="F29" s="94"/>
      <c r="G29" s="19"/>
      <c r="H29" s="19"/>
    </row>
    <row r="30" spans="1:10" ht="26.4">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4"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4"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441</v>
      </c>
      <c r="F34" s="94"/>
      <c r="G34" s="19"/>
      <c r="H34" s="19"/>
    </row>
    <row r="35" spans="1:10" ht="51.6">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6"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6"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2">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2">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2"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53" priority="386" stopIfTrue="1">
      <formula>IF(F57=0,TRUE)</formula>
    </cfRule>
  </conditionalFormatting>
  <conditionalFormatting sqref="A5:A13">
    <cfRule type="expression" dxfId="52" priority="94" stopIfTrue="1">
      <formula>$F5=0</formula>
    </cfRule>
    <cfRule type="expression" dxfId="51" priority="95" stopIfTrue="1">
      <formula>AND($F5=1,$G5=0)</formula>
    </cfRule>
    <cfRule type="expression" dxfId="50" priority="96" stopIfTrue="1">
      <formula>AND($F5&lt;&gt;0,$G5&lt;&gt;0)</formula>
    </cfRule>
  </conditionalFormatting>
  <conditionalFormatting sqref="B56">
    <cfRule type="expression" dxfId="49" priority="92" stopIfTrue="1">
      <formula>$F56=0</formula>
    </cfRule>
  </conditionalFormatting>
  <conditionalFormatting sqref="D46">
    <cfRule type="expression" dxfId="48" priority="403" stopIfTrue="1">
      <formula>$H$46=0</formula>
    </cfRule>
  </conditionalFormatting>
  <conditionalFormatting sqref="B58">
    <cfRule type="expression" dxfId="47" priority="84" stopIfTrue="1">
      <formula>IF(F58=0,TRUE)</formula>
    </cfRule>
  </conditionalFormatting>
  <conditionalFormatting sqref="B59">
    <cfRule type="expression" dxfId="46" priority="80" stopIfTrue="1">
      <formula>IF(F59=0,TRUE)</formula>
    </cfRule>
  </conditionalFormatting>
  <conditionalFormatting sqref="B60:B61">
    <cfRule type="expression" dxfId="45" priority="76" stopIfTrue="1">
      <formula>IF(F60=0,TRUE)</formula>
    </cfRule>
  </conditionalFormatting>
  <conditionalFormatting sqref="A57:A61">
    <cfRule type="expression" dxfId="44" priority="59" stopIfTrue="1">
      <formula>C57="Not Required"</formula>
    </cfRule>
    <cfRule type="expression" dxfId="43"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2" priority="392" stopIfTrue="1">
      <formula>$F4=0</formula>
    </cfRule>
    <cfRule type="expression" dxfId="41" priority="393" stopIfTrue="1">
      <formula>$H4=0</formula>
    </cfRule>
    <cfRule type="expression" dxfId="40" priority="394" stopIfTrue="1">
      <formula>$H4=1</formula>
    </cfRule>
  </conditionalFormatting>
  <conditionalFormatting sqref="C61 A61">
    <cfRule type="expression" dxfId="39" priority="56" stopIfTrue="1">
      <formula>IF(AND($F$61=1,$G$61=1),TRUE,FALSE)</formula>
    </cfRule>
  </conditionalFormatting>
  <conditionalFormatting sqref="C20:C23">
    <cfRule type="expression" dxfId="38" priority="40" stopIfTrue="1">
      <formula>B15="No"</formula>
    </cfRule>
    <cfRule type="expression" dxfId="37" priority="41" stopIfTrue="1">
      <formula>OR(C20="Complete",C20="填写", C20="記入済",C20="완료",C20="Complétez",C20="Concluído",C20="Vollständig",C20="Completare",C20="Doldurun")</formula>
    </cfRule>
  </conditionalFormatting>
  <conditionalFormatting sqref="C40:C43">
    <cfRule type="expression" dxfId="36" priority="48" stopIfTrue="1">
      <formula>B15="No"</formula>
    </cfRule>
    <cfRule type="expression" dxfId="35" priority="49" stopIfTrue="1">
      <formula>OR(C40="Complete",C40="填写", C40="記入済",C40="완료",C40="Complétez",C40="Concluído",C40="Vollständig",C40="Completare",C40="Doldurun")</formula>
    </cfRule>
  </conditionalFormatting>
  <conditionalFormatting sqref="C35:C38">
    <cfRule type="expression" dxfId="34" priority="46" stopIfTrue="1">
      <formula>B15="No"</formula>
    </cfRule>
    <cfRule type="expression" dxfId="33" priority="47" stopIfTrue="1">
      <formula>OR(C35="Complete",C35="填写", C35="記入済",C35="완료",C35="Complétez",C35="Concluído",C35="Vollständig",C35="Completare",C35="Doldurun")</formula>
    </cfRule>
  </conditionalFormatting>
  <conditionalFormatting sqref="C30:C33">
    <cfRule type="expression" dxfId="32" priority="44" stopIfTrue="1">
      <formula>B15="No"</formula>
    </cfRule>
    <cfRule type="expression" dxfId="31" priority="45" stopIfTrue="1">
      <formula>OR(C30="Complete",C30="填写", C30="記入済",C30="완료",C30="Complétez",C30="Concluído",C30="Vollständig",C30="Completare",C30="Doldurun")</formula>
    </cfRule>
  </conditionalFormatting>
  <conditionalFormatting sqref="C25:C28">
    <cfRule type="expression" dxfId="30" priority="42" stopIfTrue="1">
      <formula>B15="No"</formula>
    </cfRule>
    <cfRule type="expression" dxfId="29" priority="43" stopIfTrue="1">
      <formula>OR(C25="Complete",C25="填写", C25="記入済",C25="완료",C25="Complétez",C25="Concluído",C25="Vollständig",C25="Completare",C25="Doldurun")</formula>
    </cfRule>
  </conditionalFormatting>
  <conditionalFormatting sqref="A58">
    <cfRule type="expression" dxfId="28" priority="38">
      <formula>IF(A58,"")=TRUE</formula>
    </cfRule>
  </conditionalFormatting>
  <conditionalFormatting sqref="C57">
    <cfRule type="expression" dxfId="27" priority="31" stopIfTrue="1">
      <formula>C57="Not Required"</formula>
    </cfRule>
    <cfRule type="expression" dxfId="26" priority="32" stopIfTrue="1">
      <formula>OR(C57="Complete",C57="填写", C57="記入済",C57="완료",C57="Complétez",C57="Concluído",C57="Vollständig",C57="Completare",C57="Doldurun")</formula>
    </cfRule>
  </conditionalFormatting>
  <conditionalFormatting sqref="C49">
    <cfRule type="expression" dxfId="25" priority="21" stopIfTrue="1">
      <formula>B15="No"</formula>
    </cfRule>
    <cfRule type="expression" dxfId="24" priority="22" stopIfTrue="1">
      <formula>OR(C49="Complete",C49="填写", C49="記入済",C49="완료",C49="Complétez",C49="Concluído",C49="Vollständig",C49="Completare",C49="Doldurun")</formula>
    </cfRule>
  </conditionalFormatting>
  <conditionalFormatting sqref="C51">
    <cfRule type="expression" dxfId="23" priority="19" stopIfTrue="1">
      <formula>B15="No"</formula>
    </cfRule>
    <cfRule type="expression" dxfId="22" priority="20" stopIfTrue="1">
      <formula>OR(C51="Complete",C51="填写", C51="記入済",C51="완료",C51="Complétez",C51="Concluído",C51="Vollständig",C51="Completare",C51="Doldurun")</formula>
    </cfRule>
  </conditionalFormatting>
  <conditionalFormatting sqref="C53">
    <cfRule type="expression" dxfId="21"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20" priority="52" stopIfTrue="1">
      <formula>OR(C48="Complete",C48="填写", C48="記入済",C48="완료",C48="Complétez",C48="Concluído",C48="Vollständig",C48="Completare",C48="Doldurun")</formula>
    </cfRule>
    <cfRule type="expression" dxfId="19" priority="16" stopIfTrue="1">
      <formula>B15="No"</formula>
    </cfRule>
  </conditionalFormatting>
  <conditionalFormatting sqref="C45">
    <cfRule type="expression" dxfId="18" priority="2" stopIfTrue="1">
      <formula>B15="No"</formula>
    </cfRule>
    <cfRule type="expression" dxfId="17" priority="15" stopIfTrue="1">
      <formula>OR(C45="Complete",C45="填写", C45="記入済",C45="완료",C45="Complétez",C45="Concluído",C45="Vollständig",C45="Completare",C45="Doldurun")</formula>
    </cfRule>
  </conditionalFormatting>
  <conditionalFormatting sqref="C47">
    <cfRule type="expression" dxfId="16" priority="13" stopIfTrue="1">
      <formula>B15="No"</formula>
    </cfRule>
    <cfRule type="expression" dxfId="15" priority="66" stopIfTrue="1">
      <formula>OR(C47="Complete",C47="填写", C47="記入済",C47="완료",C47="Complétez",C47="Concluído",C47="Vollständig",C47="Completare",C47="Doldurun")</formula>
    </cfRule>
  </conditionalFormatting>
  <conditionalFormatting sqref="C50">
    <cfRule type="expression" dxfId="14" priority="10" stopIfTrue="1">
      <formula>B15="No"</formula>
    </cfRule>
    <cfRule type="expression" dxfId="13" priority="11" stopIfTrue="1">
      <formula>OR(C50="Complete",C50="填写", C50="記入済",C50="완료",C50="Complétez",C50="Concluído",C50="Vollständig",C50="Completare",C50="Doldurun")</formula>
    </cfRule>
  </conditionalFormatting>
  <conditionalFormatting sqref="C54">
    <cfRule type="expression" dxfId="12" priority="7" stopIfTrue="1">
      <formula>B15="No"</formula>
    </cfRule>
    <cfRule type="expression" dxfId="11" priority="8" stopIfTrue="1">
      <formula>OR(C54="Complete",C54="填写", C54="記入済",C54="완료",C54="Complétez",C54="Concluído",C54="Vollständig",C54="Completare",C54="Doldurun")</formula>
    </cfRule>
  </conditionalFormatting>
  <conditionalFormatting sqref="C55">
    <cfRule type="expression" dxfId="10" priority="5" stopIfTrue="1">
      <formula>B15="No"</formula>
    </cfRule>
    <cfRule type="expression" dxfId="9"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25" t="str">
        <f ca="1">OFFSET(L!$C$1,MATCH("Product List"&amp;ADDRESS(ROW(),COLUMN(),4),L!$A:$A,0)-1,SL,,)</f>
        <v>Completion required only if reporting level "Product (or List of Products)" selected on the 'Declaration' worksheet.</v>
      </c>
      <c r="B1" s="426"/>
      <c r="C1" s="426"/>
      <c r="D1" s="426"/>
      <c r="E1" s="126"/>
    </row>
    <row r="2" spans="1:35" ht="13.2">
      <c r="A2" s="23"/>
      <c r="B2" s="128"/>
      <c r="C2" s="128"/>
      <c r="D2"/>
      <c r="E2" s="24"/>
    </row>
    <row r="3" spans="1:35" ht="13.2">
      <c r="A3" s="23"/>
      <c r="B3" s="128"/>
      <c r="C3" s="128"/>
      <c r="D3" s="128"/>
      <c r="E3" s="24"/>
    </row>
    <row r="4" spans="1:35" ht="15.75" customHeight="1">
      <c r="A4" s="23"/>
      <c r="B4" s="424" t="s">
        <v>484</v>
      </c>
      <c r="C4" s="424"/>
      <c r="D4" s="424"/>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7" t="str">
        <f ca="1">OFFSET(L!$C$1,MATCH("General"&amp;"Cpy",L!$A:$A,0)-1,SL,,)</f>
        <v>© 2020 Responsible Minerals Initiative. All rights reserved.</v>
      </c>
      <c r="C1001" s="427"/>
      <c r="D1001" s="427"/>
      <c r="E1001" s="25"/>
    </row>
    <row r="1002" spans="1:35" ht="13.2"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90625" defaultRowHeight="12.6"/>
  <cols>
    <col min="1" max="1" width="9.08984375" style="202" bestFit="1" customWidth="1"/>
    <col min="2" max="2" width="42.90625" style="202" customWidth="1"/>
    <col min="3" max="3" width="40.08984375" style="202" customWidth="1"/>
    <col min="4" max="4" width="22.90625" style="202" customWidth="1"/>
    <col min="5" max="5" width="12.7265625" style="202" customWidth="1"/>
    <col min="6" max="6" width="12.7265625" style="203" customWidth="1"/>
    <col min="7" max="7" width="15.26953125" style="202" customWidth="1"/>
    <col min="8" max="8" width="23.90625" style="202" customWidth="1"/>
    <col min="9" max="9" width="28.08984375" style="202" customWidth="1"/>
    <col min="10" max="10" width="38.7265625" style="202" hidden="1" customWidth="1"/>
    <col min="11" max="11" width="24.08984375" style="202" hidden="1" customWidth="1"/>
    <col min="12" max="12" width="17.453125" style="202" customWidth="1"/>
    <col min="13" max="13" width="16.08984375" style="202" customWidth="1"/>
    <col min="14" max="16384" width="8.90625" style="202"/>
  </cols>
  <sheetData>
    <row r="1" spans="1:13" ht="180" customHeight="1">
      <c r="A1" s="42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8"/>
      <c r="C1" s="428"/>
      <c r="D1" s="428"/>
      <c r="E1" s="428"/>
      <c r="F1" s="428"/>
      <c r="G1" s="428"/>
    </row>
    <row r="2" spans="1:13">
      <c r="A2" s="429"/>
      <c r="B2" s="429"/>
      <c r="C2" s="429"/>
      <c r="D2" s="429"/>
      <c r="E2" s="429"/>
      <c r="F2" s="429"/>
      <c r="G2" s="429"/>
      <c r="H2" s="429"/>
      <c r="I2" s="429"/>
    </row>
    <row r="3" spans="1:13">
      <c r="A3" s="429"/>
      <c r="B3" s="429"/>
      <c r="C3" s="429"/>
      <c r="D3" s="429"/>
      <c r="E3" s="429"/>
      <c r="F3" s="429"/>
      <c r="G3" s="429"/>
      <c r="H3" s="429"/>
      <c r="I3" s="429"/>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7"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265625" defaultRowHeight="14.4"/>
  <cols>
    <col min="1" max="1" width="14.7265625" style="148" customWidth="1"/>
    <col min="2" max="2" width="14" style="148" customWidth="1"/>
    <col min="3" max="3" width="6.08984375" style="148" customWidth="1"/>
    <col min="4" max="4" width="50.90625" style="148" customWidth="1"/>
    <col min="5" max="5" width="45.90625" style="255" customWidth="1"/>
    <col min="6" max="6" width="61.6328125" style="149" customWidth="1"/>
    <col min="7" max="7" width="61.6328125" style="148" customWidth="1"/>
    <col min="8" max="11" width="40" style="148" customWidth="1"/>
    <col min="12" max="12" width="40" style="171" customWidth="1"/>
    <col min="13" max="13" width="40" style="244" customWidth="1"/>
    <col min="14" max="16384" width="8.72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6.6">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5.2">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6">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6">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5.2">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5.2">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5.2">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5.2">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6.6">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10.4">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1.4">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6.6">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1.4">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1.4">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5.2">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7">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1.4">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4.2">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6">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5.2">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8.4">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34.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8">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9.4">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6.4">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31.2">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0.8">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34.6">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0.2">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1.8000000000000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8">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34.6">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76">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62.2">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6.6">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2.8">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0.8">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6.6">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9">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2.8">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6.6">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10.4">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51.80000000000001">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6.6">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9">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9">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9">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6">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10.4">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7">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34.6">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5.2">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5.2">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34.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5.2">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0.2">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7">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93.2">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6">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8">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5.2">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6">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6">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4">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6">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6">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6">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6.6">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2.8">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9.4">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0.8">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7">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5.2">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9.4">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6">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5.6">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2.8">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5.6">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93.2">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9">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4.2">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1.2">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4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5.6">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10.4">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6">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6">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5.2">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7.6">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2.8">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6">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6">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1.4">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1.4">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1.4">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6">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6">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6">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6">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6">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1.4">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9">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6.6">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5.2">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9">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9">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2.8">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6">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8.8">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6.6">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0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6.6">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6.6">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4.2">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9">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2.8">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5.2">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8.8">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8.8">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6">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6">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6">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6">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6">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6">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6">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6">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6">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6">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6">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6">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4">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6">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6">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1.4">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5.2">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5.2">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1.4">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6">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6">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5.2">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6">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1.4">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1.4">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6">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1.4">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1.4">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5.2">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5.2">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1.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1.4">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1.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1.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1.4">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1.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2.8">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2.8">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2.8">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2.8">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9">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9">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9">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2.8">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5.2">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5.2">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5.2">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5.2">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9">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9">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9">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9">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5.2">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5.2">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5.2">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5.2">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9">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9">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2.8">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5.2">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10.4">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5.2">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9">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5.2">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5.2">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5.2">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5.2">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5.2">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5.2">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5.2">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5.2">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6">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6">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6">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6">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1.4">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5.2">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6">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2.8">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6">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6">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9">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6">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6">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2.8">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AD4484C7-D049-49F0-B52A-8DB4CD97EB76}"/>
    </customSheetView>
    <customSheetView guid="{C59130F4-2E03-5E48-94CE-6E4A0484DB9E}" showAutoFilter="1">
      <selection activeCell="E4" sqref="E4"/>
      <pageMargins left="0.75" right="0.75" top="1" bottom="1" header="0.3" footer="0.3"/>
      <pageSetup paperSize="9" orientation="portrait"/>
      <headerFooter alignWithMargins="0"/>
      <autoFilter ref="B1:N1" xr:uid="{92575E37-6384-425B-8B24-52BBEA5F7EFD}"/>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Danr</cp:lastModifiedBy>
  <cp:lastPrinted>2015-04-21T20:47:43Z</cp:lastPrinted>
  <dcterms:created xsi:type="dcterms:W3CDTF">2010-06-21T21:00:23Z</dcterms:created>
  <dcterms:modified xsi:type="dcterms:W3CDTF">2021-06-30T19:34:27Z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